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<sst xmlns="http://schemas.openxmlformats.org/spreadsheetml/2006/main" count="393" uniqueCount="6">
  <si>
    <t>岗位代码</t>
  </si>
  <si>
    <t>准考证号</t>
  </si>
  <si>
    <t>笔试成绩</t>
  </si>
  <si>
    <t>考场记录</t>
  </si>
  <si>
    <t>缺考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</si>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</sst>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33" borderId="9" xfId="0" applyFont="1" applyFill="1" applyBorder="1" applyAlignment="1">
      <alignment horizontal="center" vertical="center"/>
    </xf>
    <xf numFmtId="176" fontId="40" fillId="33" borderId="9" xfId="0" applyNumberFormat="1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176" fontId="41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0"/>
  <sheetViews>
    <sheetView tabSelected="1" workbookViewId="0" topLeftCell="A1">
      <selection activeCell="G11" sqref="G11"/>
    </sheetView>
  </sheetViews>
  <sheetFormatPr defaultColWidth="10.00390625" defaultRowHeight="15"/>
  <cols>
    <col min="1" max="1" width="8.140625" style="0" customWidth="1"/>
    <col min="2" max="2" width="11.8515625" style="0" customWidth="1"/>
    <col min="3" max="3" width="10.00390625" style="1" customWidth="1"/>
  </cols>
  <sheetData>
    <row r="1" spans="1:4" ht="14.25">
      <c r="A1" s="2" t="s">
        <v>0</v>
      </c>
      <c r="B1" s="2" t="s">
        <v>1</v>
      </c>
      <c r="C1" s="3" t="s">
        <v>2</v>
      </c>
      <c r="D1" s="2" t="s">
        <v>3</v>
      </c>
    </row>
    <row r="2" spans="1:4" ht="14.25">
      <c r="A2" s="4" t="str">
        <f aca="true" t="shared" si="0" ref="A2:A13">"0502"</f>
        <v>0502</v>
      </c>
      <c r="B2" s="4" t="str">
        <f>"2206260101"</f>
        <v>2206260101</v>
      </c>
      <c r="C2" s="5">
        <v>0</v>
      </c>
      <c r="D2" s="4" t="s">
        <v>4</v>
      </c>
    </row>
    <row r="3" spans="1:4" ht="14.25">
      <c r="A3" s="4" t="str">
        <f t="shared" si="0"/>
        <v>0502</v>
      </c>
      <c r="B3" s="4" t="str">
        <f>"2206260102"</f>
        <v>2206260102</v>
      </c>
      <c r="C3" s="5">
        <v>0</v>
      </c>
      <c r="D3" s="4" t="s">
        <v>4</v>
      </c>
    </row>
    <row r="4" spans="1:4" ht="14.25">
      <c r="A4" s="4" t="str">
        <f t="shared" si="0"/>
        <v>0502</v>
      </c>
      <c r="B4" s="4" t="str">
        <f>"2206260103"</f>
        <v>2206260103</v>
      </c>
      <c r="C4" s="5">
        <v>0</v>
      </c>
      <c r="D4" s="4" t="s">
        <v>4</v>
      </c>
    </row>
    <row r="5" spans="1:4" ht="14.25">
      <c r="A5" s="4" t="str">
        <f t="shared" si="0"/>
        <v>0502</v>
      </c>
      <c r="B5" s="4" t="str">
        <f>"2206260104"</f>
        <v>2206260104</v>
      </c>
      <c r="C5" s="5">
        <v>77.4</v>
      </c>
      <c r="D5" s="4" t="s">
        <v>5</v>
      </c>
    </row>
    <row r="6" spans="1:4" ht="14.25">
      <c r="A6" s="4" t="str">
        <f t="shared" si="0"/>
        <v>0502</v>
      </c>
      <c r="B6" s="4" t="str">
        <f>"2206260105"</f>
        <v>2206260105</v>
      </c>
      <c r="C6" s="5">
        <v>64.6</v>
      </c>
      <c r="D6" s="4" t="s">
        <v>5</v>
      </c>
    </row>
    <row r="7" spans="1:4" ht="14.25">
      <c r="A7" s="4" t="str">
        <f t="shared" si="0"/>
        <v>0502</v>
      </c>
      <c r="B7" s="4" t="str">
        <f>"2206260106"</f>
        <v>2206260106</v>
      </c>
      <c r="C7" s="5">
        <v>66.5</v>
      </c>
      <c r="D7" s="4" t="s">
        <v>5</v>
      </c>
    </row>
    <row r="8" spans="1:4" ht="14.25">
      <c r="A8" s="4" t="str">
        <f t="shared" si="0"/>
        <v>0502</v>
      </c>
      <c r="B8" s="4" t="str">
        <f>"2206260107"</f>
        <v>2206260107</v>
      </c>
      <c r="C8" s="5">
        <v>0</v>
      </c>
      <c r="D8" s="4" t="s">
        <v>4</v>
      </c>
    </row>
    <row r="9" spans="1:4" ht="14.25">
      <c r="A9" s="4" t="str">
        <f t="shared" si="0"/>
        <v>0502</v>
      </c>
      <c r="B9" s="4" t="str">
        <f>"2206260108"</f>
        <v>2206260108</v>
      </c>
      <c r="C9" s="5">
        <v>0</v>
      </c>
      <c r="D9" s="4" t="s">
        <v>4</v>
      </c>
    </row>
    <row r="10" spans="1:4" ht="14.25">
      <c r="A10" s="4" t="str">
        <f t="shared" si="0"/>
        <v>0502</v>
      </c>
      <c r="B10" s="4" t="str">
        <f>"2206260109"</f>
        <v>2206260109</v>
      </c>
      <c r="C10" s="5">
        <v>0</v>
      </c>
      <c r="D10" s="4" t="s">
        <v>4</v>
      </c>
    </row>
    <row r="11" spans="1:4" ht="14.25">
      <c r="A11" s="4" t="str">
        <f t="shared" si="0"/>
        <v>0502</v>
      </c>
      <c r="B11" s="4" t="str">
        <f>"2206260110"</f>
        <v>2206260110</v>
      </c>
      <c r="C11" s="5">
        <v>69.2</v>
      </c>
      <c r="D11" s="4" t="s">
        <v>5</v>
      </c>
    </row>
    <row r="12" spans="1:4" ht="14.25">
      <c r="A12" s="4" t="str">
        <f t="shared" si="0"/>
        <v>0502</v>
      </c>
      <c r="B12" s="4" t="str">
        <f>"2206260111"</f>
        <v>2206260111</v>
      </c>
      <c r="C12" s="5">
        <v>0</v>
      </c>
      <c r="D12" s="4" t="s">
        <v>4</v>
      </c>
    </row>
    <row r="13" spans="1:4" ht="14.25">
      <c r="A13" s="4" t="str">
        <f t="shared" si="0"/>
        <v>0502</v>
      </c>
      <c r="B13" s="4" t="str">
        <f>"2206260112"</f>
        <v>2206260112</v>
      </c>
      <c r="C13" s="5">
        <v>0</v>
      </c>
      <c r="D13" s="4" t="s">
        <v>4</v>
      </c>
    </row>
    <row r="14" spans="1:4" ht="14.25">
      <c r="A14" s="4" t="str">
        <f>"0503"</f>
        <v>0503</v>
      </c>
      <c r="B14" s="4" t="str">
        <f>"2206260113"</f>
        <v>2206260113</v>
      </c>
      <c r="C14" s="5">
        <v>0</v>
      </c>
      <c r="D14" s="4" t="s">
        <v>4</v>
      </c>
    </row>
    <row r="15" spans="1:4" ht="14.25">
      <c r="A15" s="4" t="str">
        <f>"0503"</f>
        <v>0503</v>
      </c>
      <c r="B15" s="4" t="str">
        <f>"2206260114"</f>
        <v>2206260114</v>
      </c>
      <c r="C15" s="5">
        <v>0</v>
      </c>
      <c r="D15" s="4" t="s">
        <v>4</v>
      </c>
    </row>
    <row r="16" spans="1:4" ht="14.25">
      <c r="A16" s="4" t="str">
        <f>"0503"</f>
        <v>0503</v>
      </c>
      <c r="B16" s="4" t="str">
        <f>"2206260115"</f>
        <v>2206260115</v>
      </c>
      <c r="C16" s="5">
        <v>76.5</v>
      </c>
      <c r="D16" s="4" t="s">
        <v>5</v>
      </c>
    </row>
    <row r="17" spans="1:4" ht="14.25">
      <c r="A17" s="4" t="str">
        <f>"0503"</f>
        <v>0503</v>
      </c>
      <c r="B17" s="4" t="str">
        <f>"2206260116"</f>
        <v>2206260116</v>
      </c>
      <c r="C17" s="5">
        <v>0</v>
      </c>
      <c r="D17" s="4" t="s">
        <v>4</v>
      </c>
    </row>
    <row r="18" spans="1:4" ht="14.25">
      <c r="A18" s="4" t="str">
        <f aca="true" t="shared" si="1" ref="A18:A64">"0504"</f>
        <v>0504</v>
      </c>
      <c r="B18" s="4" t="str">
        <f>"2206260117"</f>
        <v>2206260117</v>
      </c>
      <c r="C18" s="5">
        <v>53.3</v>
      </c>
      <c r="D18" s="4" t="s">
        <v>5</v>
      </c>
    </row>
    <row r="19" spans="1:4" ht="14.25">
      <c r="A19" s="4" t="str">
        <f t="shared" si="1"/>
        <v>0504</v>
      </c>
      <c r="B19" s="4" t="str">
        <f>"2206260118"</f>
        <v>2206260118</v>
      </c>
      <c r="C19" s="5">
        <v>0</v>
      </c>
      <c r="D19" s="4" t="s">
        <v>4</v>
      </c>
    </row>
    <row r="20" spans="1:4" ht="14.25">
      <c r="A20" s="4" t="str">
        <f t="shared" si="1"/>
        <v>0504</v>
      </c>
      <c r="B20" s="4" t="str">
        <f>"2206260119"</f>
        <v>2206260119</v>
      </c>
      <c r="C20" s="5">
        <v>0</v>
      </c>
      <c r="D20" s="4" t="s">
        <v>4</v>
      </c>
    </row>
    <row r="21" spans="1:4" ht="14.25">
      <c r="A21" s="4" t="str">
        <f t="shared" si="1"/>
        <v>0504</v>
      </c>
      <c r="B21" s="4" t="str">
        <f>"2206260120"</f>
        <v>2206260120</v>
      </c>
      <c r="C21" s="5">
        <v>55.9</v>
      </c>
      <c r="D21" s="4" t="s">
        <v>5</v>
      </c>
    </row>
    <row r="22" spans="1:4" ht="14.25">
      <c r="A22" s="4" t="str">
        <f t="shared" si="1"/>
        <v>0504</v>
      </c>
      <c r="B22" s="4" t="str">
        <f>"2206260121"</f>
        <v>2206260121</v>
      </c>
      <c r="C22" s="5">
        <v>53.7</v>
      </c>
      <c r="D22" s="4" t="s">
        <v>5</v>
      </c>
    </row>
    <row r="23" spans="1:4" ht="14.25">
      <c r="A23" s="4" t="str">
        <f t="shared" si="1"/>
        <v>0504</v>
      </c>
      <c r="B23" s="4" t="str">
        <f>"2206260122"</f>
        <v>2206260122</v>
      </c>
      <c r="C23" s="5">
        <v>59.9</v>
      </c>
      <c r="D23" s="4" t="s">
        <v>5</v>
      </c>
    </row>
    <row r="24" spans="1:4" ht="14.25">
      <c r="A24" s="4" t="str">
        <f t="shared" si="1"/>
        <v>0504</v>
      </c>
      <c r="B24" s="4" t="str">
        <f>"2206260123"</f>
        <v>2206260123</v>
      </c>
      <c r="C24" s="5">
        <v>67</v>
      </c>
      <c r="D24" s="4" t="s">
        <v>5</v>
      </c>
    </row>
    <row r="25" spans="1:4" ht="14.25">
      <c r="A25" s="4" t="str">
        <f t="shared" si="1"/>
        <v>0504</v>
      </c>
      <c r="B25" s="4" t="str">
        <f>"2206260124"</f>
        <v>2206260124</v>
      </c>
      <c r="C25" s="5">
        <v>58.6</v>
      </c>
      <c r="D25" s="4" t="s">
        <v>5</v>
      </c>
    </row>
    <row r="26" spans="1:4" ht="14.25">
      <c r="A26" s="4" t="str">
        <f t="shared" si="1"/>
        <v>0504</v>
      </c>
      <c r="B26" s="4" t="str">
        <f>"2206260125"</f>
        <v>2206260125</v>
      </c>
      <c r="C26" s="5">
        <v>0</v>
      </c>
      <c r="D26" s="4" t="s">
        <v>4</v>
      </c>
    </row>
    <row r="27" spans="1:4" ht="14.25">
      <c r="A27" s="4" t="str">
        <f t="shared" si="1"/>
        <v>0504</v>
      </c>
      <c r="B27" s="4" t="str">
        <f>"2206260126"</f>
        <v>2206260126</v>
      </c>
      <c r="C27" s="5">
        <v>0</v>
      </c>
      <c r="D27" s="4" t="s">
        <v>4</v>
      </c>
    </row>
    <row r="28" spans="1:4" ht="14.25">
      <c r="A28" s="4" t="str">
        <f t="shared" si="1"/>
        <v>0504</v>
      </c>
      <c r="B28" s="4" t="str">
        <f>"2206260127"</f>
        <v>2206260127</v>
      </c>
      <c r="C28" s="5">
        <v>71.9</v>
      </c>
      <c r="D28" s="4" t="s">
        <v>5</v>
      </c>
    </row>
    <row r="29" spans="1:4" ht="14.25">
      <c r="A29" s="4" t="str">
        <f t="shared" si="1"/>
        <v>0504</v>
      </c>
      <c r="B29" s="4" t="str">
        <f>"2206260128"</f>
        <v>2206260128</v>
      </c>
      <c r="C29" s="5">
        <v>63</v>
      </c>
      <c r="D29" s="4" t="s">
        <v>5</v>
      </c>
    </row>
    <row r="30" spans="1:4" ht="14.25">
      <c r="A30" s="4" t="str">
        <f t="shared" si="1"/>
        <v>0504</v>
      </c>
      <c r="B30" s="4" t="str">
        <f>"2206260129"</f>
        <v>2206260129</v>
      </c>
      <c r="C30" s="5">
        <v>65.9</v>
      </c>
      <c r="D30" s="4" t="s">
        <v>5</v>
      </c>
    </row>
    <row r="31" spans="1:4" ht="14.25">
      <c r="A31" s="4" t="str">
        <f t="shared" si="1"/>
        <v>0504</v>
      </c>
      <c r="B31" s="4" t="str">
        <f>"2206260130"</f>
        <v>2206260130</v>
      </c>
      <c r="C31" s="5">
        <v>49.2</v>
      </c>
      <c r="D31" s="4" t="s">
        <v>5</v>
      </c>
    </row>
    <row r="32" spans="1:4" ht="14.25">
      <c r="A32" s="4" t="str">
        <f t="shared" si="1"/>
        <v>0504</v>
      </c>
      <c r="B32" s="4" t="str">
        <f>"2206260201"</f>
        <v>2206260201</v>
      </c>
      <c r="C32" s="5">
        <v>49.7</v>
      </c>
      <c r="D32" s="4" t="s">
        <v>5</v>
      </c>
    </row>
    <row r="33" spans="1:4" ht="14.25">
      <c r="A33" s="4" t="str">
        <f t="shared" si="1"/>
        <v>0504</v>
      </c>
      <c r="B33" s="4" t="str">
        <f>"2206260202"</f>
        <v>2206260202</v>
      </c>
      <c r="C33" s="5">
        <v>0</v>
      </c>
      <c r="D33" s="4" t="s">
        <v>4</v>
      </c>
    </row>
    <row r="34" spans="1:4" ht="14.25">
      <c r="A34" s="4" t="str">
        <f t="shared" si="1"/>
        <v>0504</v>
      </c>
      <c r="B34" s="4" t="str">
        <f>"2206260203"</f>
        <v>2206260203</v>
      </c>
      <c r="C34" s="5">
        <v>0</v>
      </c>
      <c r="D34" s="4" t="s">
        <v>4</v>
      </c>
    </row>
    <row r="35" spans="1:4" ht="14.25">
      <c r="A35" s="4" t="str">
        <f t="shared" si="1"/>
        <v>0504</v>
      </c>
      <c r="B35" s="4" t="str">
        <f>"2206260204"</f>
        <v>2206260204</v>
      </c>
      <c r="C35" s="5">
        <v>69.1</v>
      </c>
      <c r="D35" s="4" t="s">
        <v>5</v>
      </c>
    </row>
    <row r="36" spans="1:4" ht="14.25">
      <c r="A36" s="4" t="str">
        <f t="shared" si="1"/>
        <v>0504</v>
      </c>
      <c r="B36" s="4" t="str">
        <f>"2206260205"</f>
        <v>2206260205</v>
      </c>
      <c r="C36" s="5">
        <v>56</v>
      </c>
      <c r="D36" s="4" t="s">
        <v>5</v>
      </c>
    </row>
    <row r="37" spans="1:4" ht="14.25">
      <c r="A37" s="4" t="str">
        <f t="shared" si="1"/>
        <v>0504</v>
      </c>
      <c r="B37" s="4" t="str">
        <f>"2206260206"</f>
        <v>2206260206</v>
      </c>
      <c r="C37" s="5">
        <v>0</v>
      </c>
      <c r="D37" s="4" t="s">
        <v>4</v>
      </c>
    </row>
    <row r="38" spans="1:4" ht="14.25">
      <c r="A38" s="4" t="str">
        <f t="shared" si="1"/>
        <v>0504</v>
      </c>
      <c r="B38" s="4" t="str">
        <f>"2206260207"</f>
        <v>2206260207</v>
      </c>
      <c r="C38" s="5">
        <v>74.4</v>
      </c>
      <c r="D38" s="4" t="s">
        <v>5</v>
      </c>
    </row>
    <row r="39" spans="1:4" ht="14.25">
      <c r="A39" s="4" t="str">
        <f t="shared" si="1"/>
        <v>0504</v>
      </c>
      <c r="B39" s="4" t="str">
        <f>"2206260208"</f>
        <v>2206260208</v>
      </c>
      <c r="C39" s="5">
        <v>66</v>
      </c>
      <c r="D39" s="4" t="s">
        <v>5</v>
      </c>
    </row>
    <row r="40" spans="1:4" ht="14.25">
      <c r="A40" s="4" t="str">
        <f t="shared" si="1"/>
        <v>0504</v>
      </c>
      <c r="B40" s="4" t="str">
        <f>"2206260209"</f>
        <v>2206260209</v>
      </c>
      <c r="C40" s="5">
        <v>0</v>
      </c>
      <c r="D40" s="4" t="s">
        <v>4</v>
      </c>
    </row>
    <row r="41" spans="1:4" ht="14.25">
      <c r="A41" s="4" t="str">
        <f t="shared" si="1"/>
        <v>0504</v>
      </c>
      <c r="B41" s="4" t="str">
        <f>"2206260210"</f>
        <v>2206260210</v>
      </c>
      <c r="C41" s="5">
        <v>51.6</v>
      </c>
      <c r="D41" s="4" t="s">
        <v>5</v>
      </c>
    </row>
    <row r="42" spans="1:4" ht="14.25">
      <c r="A42" s="4" t="str">
        <f t="shared" si="1"/>
        <v>0504</v>
      </c>
      <c r="B42" s="4" t="str">
        <f>"2206260211"</f>
        <v>2206260211</v>
      </c>
      <c r="C42" s="5">
        <v>67.7</v>
      </c>
      <c r="D42" s="4" t="s">
        <v>5</v>
      </c>
    </row>
    <row r="43" spans="1:4" ht="14.25">
      <c r="A43" s="4" t="str">
        <f t="shared" si="1"/>
        <v>0504</v>
      </c>
      <c r="B43" s="4" t="str">
        <f>"2206260212"</f>
        <v>2206260212</v>
      </c>
      <c r="C43" s="5">
        <v>61.3</v>
      </c>
      <c r="D43" s="4" t="s">
        <v>5</v>
      </c>
    </row>
    <row r="44" spans="1:4" ht="14.25">
      <c r="A44" s="4" t="str">
        <f t="shared" si="1"/>
        <v>0504</v>
      </c>
      <c r="B44" s="4" t="str">
        <f>"2206260213"</f>
        <v>2206260213</v>
      </c>
      <c r="C44" s="5">
        <v>0</v>
      </c>
      <c r="D44" s="4" t="s">
        <v>4</v>
      </c>
    </row>
    <row r="45" spans="1:4" ht="14.25">
      <c r="A45" s="4" t="str">
        <f t="shared" si="1"/>
        <v>0504</v>
      </c>
      <c r="B45" s="4" t="str">
        <f>"2206260214"</f>
        <v>2206260214</v>
      </c>
      <c r="C45" s="5">
        <v>71.2</v>
      </c>
      <c r="D45" s="4" t="s">
        <v>5</v>
      </c>
    </row>
    <row r="46" spans="1:4" ht="14.25">
      <c r="A46" s="4" t="str">
        <f t="shared" si="1"/>
        <v>0504</v>
      </c>
      <c r="B46" s="4" t="str">
        <f>"2206260215"</f>
        <v>2206260215</v>
      </c>
      <c r="C46" s="5">
        <v>64.2</v>
      </c>
      <c r="D46" s="4" t="s">
        <v>5</v>
      </c>
    </row>
    <row r="47" spans="1:4" ht="14.25">
      <c r="A47" s="4" t="str">
        <f t="shared" si="1"/>
        <v>0504</v>
      </c>
      <c r="B47" s="4" t="str">
        <f>"2206260216"</f>
        <v>2206260216</v>
      </c>
      <c r="C47" s="5">
        <v>60.3</v>
      </c>
      <c r="D47" s="4" t="s">
        <v>5</v>
      </c>
    </row>
    <row r="48" spans="1:4" ht="14.25">
      <c r="A48" s="4" t="str">
        <f t="shared" si="1"/>
        <v>0504</v>
      </c>
      <c r="B48" s="4" t="str">
        <f>"2206260217"</f>
        <v>2206260217</v>
      </c>
      <c r="C48" s="5">
        <v>72.1</v>
      </c>
      <c r="D48" s="4" t="s">
        <v>5</v>
      </c>
    </row>
    <row r="49" spans="1:4" ht="14.25">
      <c r="A49" s="4" t="str">
        <f t="shared" si="1"/>
        <v>0504</v>
      </c>
      <c r="B49" s="4" t="str">
        <f>"2206260218"</f>
        <v>2206260218</v>
      </c>
      <c r="C49" s="5">
        <v>67.2</v>
      </c>
      <c r="D49" s="4" t="s">
        <v>5</v>
      </c>
    </row>
    <row r="50" spans="1:4" ht="14.25">
      <c r="A50" s="4" t="str">
        <f t="shared" si="1"/>
        <v>0504</v>
      </c>
      <c r="B50" s="4" t="str">
        <f>"2206260219"</f>
        <v>2206260219</v>
      </c>
      <c r="C50" s="5">
        <v>61.4</v>
      </c>
      <c r="D50" s="4" t="s">
        <v>5</v>
      </c>
    </row>
    <row r="51" spans="1:4" ht="14.25">
      <c r="A51" s="4" t="str">
        <f t="shared" si="1"/>
        <v>0504</v>
      </c>
      <c r="B51" s="4" t="str">
        <f>"2206260220"</f>
        <v>2206260220</v>
      </c>
      <c r="C51" s="5">
        <v>0</v>
      </c>
      <c r="D51" s="4" t="s">
        <v>4</v>
      </c>
    </row>
    <row r="52" spans="1:4" ht="14.25">
      <c r="A52" s="4" t="str">
        <f t="shared" si="1"/>
        <v>0504</v>
      </c>
      <c r="B52" s="4" t="str">
        <f>"2206260221"</f>
        <v>2206260221</v>
      </c>
      <c r="C52" s="5">
        <v>54.3</v>
      </c>
      <c r="D52" s="4" t="s">
        <v>5</v>
      </c>
    </row>
    <row r="53" spans="1:4" ht="14.25">
      <c r="A53" s="4" t="str">
        <f t="shared" si="1"/>
        <v>0504</v>
      </c>
      <c r="B53" s="4" t="str">
        <f>"2206260222"</f>
        <v>2206260222</v>
      </c>
      <c r="C53" s="5">
        <v>0</v>
      </c>
      <c r="D53" s="4" t="s">
        <v>4</v>
      </c>
    </row>
    <row r="54" spans="1:4" ht="14.25">
      <c r="A54" s="4" t="str">
        <f t="shared" si="1"/>
        <v>0504</v>
      </c>
      <c r="B54" s="4" t="str">
        <f>"2206260223"</f>
        <v>2206260223</v>
      </c>
      <c r="C54" s="5">
        <v>0</v>
      </c>
      <c r="D54" s="4" t="s">
        <v>4</v>
      </c>
    </row>
    <row r="55" spans="1:4" ht="14.25">
      <c r="A55" s="4" t="str">
        <f t="shared" si="1"/>
        <v>0504</v>
      </c>
      <c r="B55" s="4" t="str">
        <f>"2206260224"</f>
        <v>2206260224</v>
      </c>
      <c r="C55" s="5">
        <v>0</v>
      </c>
      <c r="D55" s="4" t="s">
        <v>4</v>
      </c>
    </row>
    <row r="56" spans="1:4" ht="14.25">
      <c r="A56" s="4" t="str">
        <f t="shared" si="1"/>
        <v>0504</v>
      </c>
      <c r="B56" s="4" t="str">
        <f>"2206260225"</f>
        <v>2206260225</v>
      </c>
      <c r="C56" s="5">
        <v>67</v>
      </c>
      <c r="D56" s="4" t="s">
        <v>5</v>
      </c>
    </row>
    <row r="57" spans="1:4" ht="14.25">
      <c r="A57" s="4" t="str">
        <f t="shared" si="1"/>
        <v>0504</v>
      </c>
      <c r="B57" s="4" t="str">
        <f>"2206260226"</f>
        <v>2206260226</v>
      </c>
      <c r="C57" s="5">
        <v>70.1</v>
      </c>
      <c r="D57" s="4" t="s">
        <v>5</v>
      </c>
    </row>
    <row r="58" spans="1:4" ht="14.25">
      <c r="A58" s="4" t="str">
        <f t="shared" si="1"/>
        <v>0504</v>
      </c>
      <c r="B58" s="4" t="str">
        <f>"2206260227"</f>
        <v>2206260227</v>
      </c>
      <c r="C58" s="5">
        <v>62.8</v>
      </c>
      <c r="D58" s="4" t="s">
        <v>5</v>
      </c>
    </row>
    <row r="59" spans="1:4" ht="14.25">
      <c r="A59" s="4" t="str">
        <f t="shared" si="1"/>
        <v>0504</v>
      </c>
      <c r="B59" s="4" t="str">
        <f>"2206260228"</f>
        <v>2206260228</v>
      </c>
      <c r="C59" s="5">
        <v>69</v>
      </c>
      <c r="D59" s="4" t="s">
        <v>5</v>
      </c>
    </row>
    <row r="60" spans="1:4" ht="14.25">
      <c r="A60" s="4" t="str">
        <f t="shared" si="1"/>
        <v>0504</v>
      </c>
      <c r="B60" s="4" t="str">
        <f>"2206260229"</f>
        <v>2206260229</v>
      </c>
      <c r="C60" s="5">
        <v>0</v>
      </c>
      <c r="D60" s="4" t="s">
        <v>4</v>
      </c>
    </row>
    <row r="61" spans="1:4" ht="14.25">
      <c r="A61" s="4" t="str">
        <f t="shared" si="1"/>
        <v>0504</v>
      </c>
      <c r="B61" s="4" t="str">
        <f>"2206260230"</f>
        <v>2206260230</v>
      </c>
      <c r="C61" s="5">
        <v>0</v>
      </c>
      <c r="D61" s="4" t="s">
        <v>4</v>
      </c>
    </row>
    <row r="62" spans="1:4" ht="14.25">
      <c r="A62" s="4" t="str">
        <f t="shared" si="1"/>
        <v>0504</v>
      </c>
      <c r="B62" s="4" t="str">
        <f>"2206260301"</f>
        <v>2206260301</v>
      </c>
      <c r="C62" s="5">
        <v>0</v>
      </c>
      <c r="D62" s="4" t="s">
        <v>4</v>
      </c>
    </row>
    <row r="63" spans="1:4" ht="14.25">
      <c r="A63" s="4" t="str">
        <f t="shared" si="1"/>
        <v>0504</v>
      </c>
      <c r="B63" s="4" t="str">
        <f>"2206260302"</f>
        <v>2206260302</v>
      </c>
      <c r="C63" s="5">
        <v>51.6</v>
      </c>
      <c r="D63" s="4" t="s">
        <v>5</v>
      </c>
    </row>
    <row r="64" spans="1:4" ht="14.25">
      <c r="A64" s="4" t="str">
        <f t="shared" si="1"/>
        <v>0504</v>
      </c>
      <c r="B64" s="4" t="str">
        <f>"2206260303"</f>
        <v>2206260303</v>
      </c>
      <c r="C64" s="5">
        <v>0</v>
      </c>
      <c r="D64" s="4" t="s">
        <v>4</v>
      </c>
    </row>
    <row r="65" spans="1:4" ht="14.25">
      <c r="A65" s="4" t="str">
        <f aca="true" t="shared" si="2" ref="A65:A128">"0505"</f>
        <v>0505</v>
      </c>
      <c r="B65" s="4" t="str">
        <f>"2206260304"</f>
        <v>2206260304</v>
      </c>
      <c r="C65" s="5">
        <v>0</v>
      </c>
      <c r="D65" s="4" t="s">
        <v>4</v>
      </c>
    </row>
    <row r="66" spans="1:4" ht="14.25">
      <c r="A66" s="4" t="str">
        <f t="shared" si="2"/>
        <v>0505</v>
      </c>
      <c r="B66" s="4" t="str">
        <f>"2206260305"</f>
        <v>2206260305</v>
      </c>
      <c r="C66" s="5">
        <v>0</v>
      </c>
      <c r="D66" s="4" t="s">
        <v>4</v>
      </c>
    </row>
    <row r="67" spans="1:4" ht="14.25">
      <c r="A67" s="4" t="str">
        <f t="shared" si="2"/>
        <v>0505</v>
      </c>
      <c r="B67" s="4" t="str">
        <f>"2206260306"</f>
        <v>2206260306</v>
      </c>
      <c r="C67" s="5">
        <v>77.7</v>
      </c>
      <c r="D67" s="4" t="s">
        <v>5</v>
      </c>
    </row>
    <row r="68" spans="1:4" ht="14.25">
      <c r="A68" s="4" t="str">
        <f t="shared" si="2"/>
        <v>0505</v>
      </c>
      <c r="B68" s="4" t="str">
        <f>"2206260307"</f>
        <v>2206260307</v>
      </c>
      <c r="C68" s="5">
        <v>72.3</v>
      </c>
      <c r="D68" s="4" t="s">
        <v>5</v>
      </c>
    </row>
    <row r="69" spans="1:4" ht="14.25">
      <c r="A69" s="4" t="str">
        <f t="shared" si="2"/>
        <v>0505</v>
      </c>
      <c r="B69" s="4" t="str">
        <f>"2206260308"</f>
        <v>2206260308</v>
      </c>
      <c r="C69" s="5">
        <v>0</v>
      </c>
      <c r="D69" s="4" t="s">
        <v>4</v>
      </c>
    </row>
    <row r="70" spans="1:4" ht="14.25">
      <c r="A70" s="4" t="str">
        <f t="shared" si="2"/>
        <v>0505</v>
      </c>
      <c r="B70" s="4" t="str">
        <f>"2206260309"</f>
        <v>2206260309</v>
      </c>
      <c r="C70" s="5">
        <v>61.6</v>
      </c>
      <c r="D70" s="4" t="s">
        <v>5</v>
      </c>
    </row>
    <row r="71" spans="1:4" ht="14.25">
      <c r="A71" s="4" t="str">
        <f t="shared" si="2"/>
        <v>0505</v>
      </c>
      <c r="B71" s="4" t="str">
        <f>"2206260310"</f>
        <v>2206260310</v>
      </c>
      <c r="C71" s="5">
        <v>0</v>
      </c>
      <c r="D71" s="4" t="s">
        <v>4</v>
      </c>
    </row>
    <row r="72" spans="1:4" ht="14.25">
      <c r="A72" s="4" t="str">
        <f t="shared" si="2"/>
        <v>0505</v>
      </c>
      <c r="B72" s="4" t="str">
        <f>"2206260311"</f>
        <v>2206260311</v>
      </c>
      <c r="C72" s="5">
        <v>50.3</v>
      </c>
      <c r="D72" s="4" t="s">
        <v>5</v>
      </c>
    </row>
    <row r="73" spans="1:4" ht="14.25">
      <c r="A73" s="4" t="str">
        <f t="shared" si="2"/>
        <v>0505</v>
      </c>
      <c r="B73" s="4" t="str">
        <f>"2206260312"</f>
        <v>2206260312</v>
      </c>
      <c r="C73" s="5">
        <v>64.3</v>
      </c>
      <c r="D73" s="4" t="s">
        <v>5</v>
      </c>
    </row>
    <row r="74" spans="1:4" ht="14.25">
      <c r="A74" s="4" t="str">
        <f t="shared" si="2"/>
        <v>0505</v>
      </c>
      <c r="B74" s="4" t="str">
        <f>"2206260313"</f>
        <v>2206260313</v>
      </c>
      <c r="C74" s="5">
        <v>65.3</v>
      </c>
      <c r="D74" s="4" t="s">
        <v>5</v>
      </c>
    </row>
    <row r="75" spans="1:4" ht="14.25">
      <c r="A75" s="4" t="str">
        <f t="shared" si="2"/>
        <v>0505</v>
      </c>
      <c r="B75" s="4" t="str">
        <f>"2206260314"</f>
        <v>2206260314</v>
      </c>
      <c r="C75" s="5">
        <v>0</v>
      </c>
      <c r="D75" s="4" t="s">
        <v>4</v>
      </c>
    </row>
    <row r="76" spans="1:4" ht="14.25">
      <c r="A76" s="4" t="str">
        <f t="shared" si="2"/>
        <v>0505</v>
      </c>
      <c r="B76" s="4" t="str">
        <f>"2206260315"</f>
        <v>2206260315</v>
      </c>
      <c r="C76" s="5">
        <v>73.4</v>
      </c>
      <c r="D76" s="4" t="s">
        <v>5</v>
      </c>
    </row>
    <row r="77" spans="1:4" ht="14.25">
      <c r="A77" s="4" t="str">
        <f t="shared" si="2"/>
        <v>0505</v>
      </c>
      <c r="B77" s="4" t="str">
        <f>"2206260316"</f>
        <v>2206260316</v>
      </c>
      <c r="C77" s="5">
        <v>70.4</v>
      </c>
      <c r="D77" s="4" t="s">
        <v>5</v>
      </c>
    </row>
    <row r="78" spans="1:4" ht="14.25">
      <c r="A78" s="4" t="str">
        <f t="shared" si="2"/>
        <v>0505</v>
      </c>
      <c r="B78" s="4" t="str">
        <f>"2206260317"</f>
        <v>2206260317</v>
      </c>
      <c r="C78" s="5">
        <v>0</v>
      </c>
      <c r="D78" s="4" t="s">
        <v>4</v>
      </c>
    </row>
    <row r="79" spans="1:4" ht="14.25">
      <c r="A79" s="4" t="str">
        <f t="shared" si="2"/>
        <v>0505</v>
      </c>
      <c r="B79" s="4" t="str">
        <f>"2206260318"</f>
        <v>2206260318</v>
      </c>
      <c r="C79" s="5">
        <v>0</v>
      </c>
      <c r="D79" s="4" t="s">
        <v>4</v>
      </c>
    </row>
    <row r="80" spans="1:4" ht="14.25">
      <c r="A80" s="4" t="str">
        <f t="shared" si="2"/>
        <v>0505</v>
      </c>
      <c r="B80" s="4" t="str">
        <f>"2206260319"</f>
        <v>2206260319</v>
      </c>
      <c r="C80" s="5">
        <v>59.7</v>
      </c>
      <c r="D80" s="4" t="s">
        <v>5</v>
      </c>
    </row>
    <row r="81" spans="1:4" ht="14.25">
      <c r="A81" s="4" t="str">
        <f t="shared" si="2"/>
        <v>0505</v>
      </c>
      <c r="B81" s="4" t="str">
        <f>"2206260320"</f>
        <v>2206260320</v>
      </c>
      <c r="C81" s="5">
        <v>71.2</v>
      </c>
      <c r="D81" s="4" t="s">
        <v>5</v>
      </c>
    </row>
    <row r="82" spans="1:4" ht="14.25">
      <c r="A82" s="4" t="str">
        <f t="shared" si="2"/>
        <v>0505</v>
      </c>
      <c r="B82" s="4" t="str">
        <f>"2206260321"</f>
        <v>2206260321</v>
      </c>
      <c r="C82" s="5">
        <v>69.9</v>
      </c>
      <c r="D82" s="4" t="s">
        <v>5</v>
      </c>
    </row>
    <row r="83" spans="1:4" ht="14.25">
      <c r="A83" s="4" t="str">
        <f t="shared" si="2"/>
        <v>0505</v>
      </c>
      <c r="B83" s="4" t="str">
        <f>"2206260322"</f>
        <v>2206260322</v>
      </c>
      <c r="C83" s="5">
        <v>65.1</v>
      </c>
      <c r="D83" s="4" t="s">
        <v>5</v>
      </c>
    </row>
    <row r="84" spans="1:4" ht="14.25">
      <c r="A84" s="4" t="str">
        <f t="shared" si="2"/>
        <v>0505</v>
      </c>
      <c r="B84" s="4" t="str">
        <f>"2206260323"</f>
        <v>2206260323</v>
      </c>
      <c r="C84" s="5">
        <v>71.1</v>
      </c>
      <c r="D84" s="4" t="s">
        <v>5</v>
      </c>
    </row>
    <row r="85" spans="1:4" ht="14.25">
      <c r="A85" s="4" t="str">
        <f t="shared" si="2"/>
        <v>0505</v>
      </c>
      <c r="B85" s="4" t="str">
        <f>"2206260324"</f>
        <v>2206260324</v>
      </c>
      <c r="C85" s="5">
        <v>69.6</v>
      </c>
      <c r="D85" s="4" t="s">
        <v>5</v>
      </c>
    </row>
    <row r="86" spans="1:4" ht="14.25">
      <c r="A86" s="4" t="str">
        <f t="shared" si="2"/>
        <v>0505</v>
      </c>
      <c r="B86" s="4" t="str">
        <f>"2206260325"</f>
        <v>2206260325</v>
      </c>
      <c r="C86" s="5">
        <v>0</v>
      </c>
      <c r="D86" s="4" t="s">
        <v>4</v>
      </c>
    </row>
    <row r="87" spans="1:4" ht="14.25">
      <c r="A87" s="4" t="str">
        <f t="shared" si="2"/>
        <v>0505</v>
      </c>
      <c r="B87" s="4" t="str">
        <f>"2206260326"</f>
        <v>2206260326</v>
      </c>
      <c r="C87" s="5">
        <v>64.6</v>
      </c>
      <c r="D87" s="4" t="s">
        <v>5</v>
      </c>
    </row>
    <row r="88" spans="1:4" ht="14.25">
      <c r="A88" s="4" t="str">
        <f t="shared" si="2"/>
        <v>0505</v>
      </c>
      <c r="B88" s="4" t="str">
        <f>"2206260327"</f>
        <v>2206260327</v>
      </c>
      <c r="C88" s="5">
        <v>0</v>
      </c>
      <c r="D88" s="4" t="s">
        <v>4</v>
      </c>
    </row>
    <row r="89" spans="1:4" ht="14.25">
      <c r="A89" s="4" t="str">
        <f t="shared" si="2"/>
        <v>0505</v>
      </c>
      <c r="B89" s="4" t="str">
        <f>"2206260328"</f>
        <v>2206260328</v>
      </c>
      <c r="C89" s="5">
        <v>69.2</v>
      </c>
      <c r="D89" s="4" t="s">
        <v>5</v>
      </c>
    </row>
    <row r="90" spans="1:4" ht="14.25">
      <c r="A90" s="4" t="str">
        <f t="shared" si="2"/>
        <v>0505</v>
      </c>
      <c r="B90" s="4" t="str">
        <f>"2206260329"</f>
        <v>2206260329</v>
      </c>
      <c r="C90" s="5">
        <v>0</v>
      </c>
      <c r="D90" s="4" t="s">
        <v>4</v>
      </c>
    </row>
    <row r="91" spans="1:4" ht="14.25">
      <c r="A91" s="4" t="str">
        <f t="shared" si="2"/>
        <v>0505</v>
      </c>
      <c r="B91" s="4" t="str">
        <f>"2206260330"</f>
        <v>2206260330</v>
      </c>
      <c r="C91" s="5">
        <v>59.5</v>
      </c>
      <c r="D91" s="4" t="s">
        <v>5</v>
      </c>
    </row>
    <row r="92" spans="1:4" ht="14.25">
      <c r="A92" s="4" t="str">
        <f t="shared" si="2"/>
        <v>0505</v>
      </c>
      <c r="B92" s="4" t="str">
        <f>"2206260401"</f>
        <v>2206260401</v>
      </c>
      <c r="C92" s="5">
        <v>58.6</v>
      </c>
      <c r="D92" s="4" t="s">
        <v>5</v>
      </c>
    </row>
    <row r="93" spans="1:4" ht="14.25">
      <c r="A93" s="4" t="str">
        <f t="shared" si="2"/>
        <v>0505</v>
      </c>
      <c r="B93" s="4" t="str">
        <f>"2206260402"</f>
        <v>2206260402</v>
      </c>
      <c r="C93" s="5">
        <v>65.6</v>
      </c>
      <c r="D93" s="4" t="s">
        <v>5</v>
      </c>
    </row>
    <row r="94" spans="1:4" ht="14.25">
      <c r="A94" s="4" t="str">
        <f t="shared" si="2"/>
        <v>0505</v>
      </c>
      <c r="B94" s="4" t="str">
        <f>"2206260403"</f>
        <v>2206260403</v>
      </c>
      <c r="C94" s="5">
        <v>70.3</v>
      </c>
      <c r="D94" s="4" t="s">
        <v>5</v>
      </c>
    </row>
    <row r="95" spans="1:4" ht="14.25">
      <c r="A95" s="4" t="str">
        <f t="shared" si="2"/>
        <v>0505</v>
      </c>
      <c r="B95" s="4" t="str">
        <f>"2206260404"</f>
        <v>2206260404</v>
      </c>
      <c r="C95" s="5">
        <v>59.3</v>
      </c>
      <c r="D95" s="4" t="s">
        <v>5</v>
      </c>
    </row>
    <row r="96" spans="1:4" ht="14.25">
      <c r="A96" s="4" t="str">
        <f t="shared" si="2"/>
        <v>0505</v>
      </c>
      <c r="B96" s="4" t="str">
        <f>"2206260405"</f>
        <v>2206260405</v>
      </c>
      <c r="C96" s="5">
        <v>59.5</v>
      </c>
      <c r="D96" s="4" t="s">
        <v>5</v>
      </c>
    </row>
    <row r="97" spans="1:4" ht="14.25">
      <c r="A97" s="4" t="str">
        <f t="shared" si="2"/>
        <v>0505</v>
      </c>
      <c r="B97" s="4" t="str">
        <f>"2206260406"</f>
        <v>2206260406</v>
      </c>
      <c r="C97" s="5">
        <v>72.2</v>
      </c>
      <c r="D97" s="4" t="s">
        <v>5</v>
      </c>
    </row>
    <row r="98" spans="1:4" ht="14.25">
      <c r="A98" s="4" t="str">
        <f t="shared" si="2"/>
        <v>0505</v>
      </c>
      <c r="B98" s="4" t="str">
        <f>"2206260407"</f>
        <v>2206260407</v>
      </c>
      <c r="C98" s="5">
        <v>54.7</v>
      </c>
      <c r="D98" s="4" t="s">
        <v>5</v>
      </c>
    </row>
    <row r="99" spans="1:4" ht="14.25">
      <c r="A99" s="4" t="str">
        <f t="shared" si="2"/>
        <v>0505</v>
      </c>
      <c r="B99" s="4" t="str">
        <f>"2206260408"</f>
        <v>2206260408</v>
      </c>
      <c r="C99" s="5">
        <v>53.2</v>
      </c>
      <c r="D99" s="4" t="s">
        <v>5</v>
      </c>
    </row>
    <row r="100" spans="1:4" ht="14.25">
      <c r="A100" s="4" t="str">
        <f t="shared" si="2"/>
        <v>0505</v>
      </c>
      <c r="B100" s="4" t="str">
        <f>"2206260409"</f>
        <v>2206260409</v>
      </c>
      <c r="C100" s="5">
        <v>72.9</v>
      </c>
      <c r="D100" s="4" t="s">
        <v>5</v>
      </c>
    </row>
    <row r="101" spans="1:4" ht="14.25">
      <c r="A101" s="4" t="str">
        <f t="shared" si="2"/>
        <v>0505</v>
      </c>
      <c r="B101" s="4" t="str">
        <f>"2206260410"</f>
        <v>2206260410</v>
      </c>
      <c r="C101" s="5">
        <v>74.6</v>
      </c>
      <c r="D101" s="4" t="s">
        <v>5</v>
      </c>
    </row>
    <row r="102" spans="1:4" ht="14.25">
      <c r="A102" s="4" t="str">
        <f t="shared" si="2"/>
        <v>0505</v>
      </c>
      <c r="B102" s="4" t="str">
        <f>"2206260411"</f>
        <v>2206260411</v>
      </c>
      <c r="C102" s="5">
        <v>73.1</v>
      </c>
      <c r="D102" s="4" t="s">
        <v>5</v>
      </c>
    </row>
    <row r="103" spans="1:4" ht="14.25">
      <c r="A103" s="4" t="str">
        <f t="shared" si="2"/>
        <v>0505</v>
      </c>
      <c r="B103" s="4" t="str">
        <f>"2206260412"</f>
        <v>2206260412</v>
      </c>
      <c r="C103" s="5">
        <v>74.5</v>
      </c>
      <c r="D103" s="4" t="s">
        <v>5</v>
      </c>
    </row>
    <row r="104" spans="1:4" ht="14.25">
      <c r="A104" s="4" t="str">
        <f t="shared" si="2"/>
        <v>0505</v>
      </c>
      <c r="B104" s="4" t="str">
        <f>"2206260413"</f>
        <v>2206260413</v>
      </c>
      <c r="C104" s="5">
        <v>74.2</v>
      </c>
      <c r="D104" s="4" t="s">
        <v>5</v>
      </c>
    </row>
    <row r="105" spans="1:4" ht="14.25">
      <c r="A105" s="4" t="str">
        <f t="shared" si="2"/>
        <v>0505</v>
      </c>
      <c r="B105" s="4" t="str">
        <f>"2206260414"</f>
        <v>2206260414</v>
      </c>
      <c r="C105" s="5">
        <v>67.9</v>
      </c>
      <c r="D105" s="4" t="s">
        <v>5</v>
      </c>
    </row>
    <row r="106" spans="1:4" ht="14.25">
      <c r="A106" s="4" t="str">
        <f t="shared" si="2"/>
        <v>0505</v>
      </c>
      <c r="B106" s="4" t="str">
        <f>"2206260415"</f>
        <v>2206260415</v>
      </c>
      <c r="C106" s="5">
        <v>73.2</v>
      </c>
      <c r="D106" s="4" t="s">
        <v>5</v>
      </c>
    </row>
    <row r="107" spans="1:4" ht="14.25">
      <c r="A107" s="4" t="str">
        <f t="shared" si="2"/>
        <v>0505</v>
      </c>
      <c r="B107" s="4" t="str">
        <f>"2206260416"</f>
        <v>2206260416</v>
      </c>
      <c r="C107" s="5">
        <v>70.2</v>
      </c>
      <c r="D107" s="4" t="s">
        <v>5</v>
      </c>
    </row>
    <row r="108" spans="1:4" ht="14.25">
      <c r="A108" s="4" t="str">
        <f t="shared" si="2"/>
        <v>0505</v>
      </c>
      <c r="B108" s="4" t="str">
        <f>"2206260417"</f>
        <v>2206260417</v>
      </c>
      <c r="C108" s="5">
        <v>0</v>
      </c>
      <c r="D108" s="4" t="s">
        <v>4</v>
      </c>
    </row>
    <row r="109" spans="1:4" ht="14.25">
      <c r="A109" s="4" t="str">
        <f t="shared" si="2"/>
        <v>0505</v>
      </c>
      <c r="B109" s="4" t="str">
        <f>"2206260418"</f>
        <v>2206260418</v>
      </c>
      <c r="C109" s="5">
        <v>56</v>
      </c>
      <c r="D109" s="4" t="s">
        <v>5</v>
      </c>
    </row>
    <row r="110" spans="1:4" ht="14.25">
      <c r="A110" s="4" t="str">
        <f t="shared" si="2"/>
        <v>0505</v>
      </c>
      <c r="B110" s="4" t="str">
        <f>"2206260419"</f>
        <v>2206260419</v>
      </c>
      <c r="C110" s="5">
        <v>62.8</v>
      </c>
      <c r="D110" s="4" t="s">
        <v>5</v>
      </c>
    </row>
    <row r="111" spans="1:4" ht="14.25">
      <c r="A111" s="4" t="str">
        <f t="shared" si="2"/>
        <v>0505</v>
      </c>
      <c r="B111" s="4" t="str">
        <f>"2206260420"</f>
        <v>2206260420</v>
      </c>
      <c r="C111" s="5">
        <v>0</v>
      </c>
      <c r="D111" s="4" t="s">
        <v>4</v>
      </c>
    </row>
    <row r="112" spans="1:4" ht="14.25">
      <c r="A112" s="4" t="str">
        <f t="shared" si="2"/>
        <v>0505</v>
      </c>
      <c r="B112" s="4" t="str">
        <f>"2206260421"</f>
        <v>2206260421</v>
      </c>
      <c r="C112" s="5">
        <v>72.6</v>
      </c>
      <c r="D112" s="4" t="s">
        <v>5</v>
      </c>
    </row>
    <row r="113" spans="1:4" ht="14.25">
      <c r="A113" s="4" t="str">
        <f t="shared" si="2"/>
        <v>0505</v>
      </c>
      <c r="B113" s="4" t="str">
        <f>"2206260422"</f>
        <v>2206260422</v>
      </c>
      <c r="C113" s="5">
        <v>70.6</v>
      </c>
      <c r="D113" s="4" t="s">
        <v>5</v>
      </c>
    </row>
    <row r="114" spans="1:4" ht="14.25">
      <c r="A114" s="4" t="str">
        <f t="shared" si="2"/>
        <v>0505</v>
      </c>
      <c r="B114" s="4" t="str">
        <f>"2206260423"</f>
        <v>2206260423</v>
      </c>
      <c r="C114" s="5">
        <v>56.1</v>
      </c>
      <c r="D114" s="4" t="s">
        <v>5</v>
      </c>
    </row>
    <row r="115" spans="1:4" ht="14.25">
      <c r="A115" s="4" t="str">
        <f t="shared" si="2"/>
        <v>0505</v>
      </c>
      <c r="B115" s="4" t="str">
        <f>"2206260424"</f>
        <v>2206260424</v>
      </c>
      <c r="C115" s="5">
        <v>58.7</v>
      </c>
      <c r="D115" s="4" t="s">
        <v>5</v>
      </c>
    </row>
    <row r="116" spans="1:4" ht="14.25">
      <c r="A116" s="4" t="str">
        <f t="shared" si="2"/>
        <v>0505</v>
      </c>
      <c r="B116" s="4" t="str">
        <f>"2206260425"</f>
        <v>2206260425</v>
      </c>
      <c r="C116" s="5">
        <v>0</v>
      </c>
      <c r="D116" s="4" t="s">
        <v>4</v>
      </c>
    </row>
    <row r="117" spans="1:4" ht="14.25">
      <c r="A117" s="4" t="str">
        <f t="shared" si="2"/>
        <v>0505</v>
      </c>
      <c r="B117" s="4" t="str">
        <f>"2206260426"</f>
        <v>2206260426</v>
      </c>
      <c r="C117" s="5">
        <v>65.3</v>
      </c>
      <c r="D117" s="4" t="s">
        <v>5</v>
      </c>
    </row>
    <row r="118" spans="1:4" ht="14.25">
      <c r="A118" s="4" t="str">
        <f t="shared" si="2"/>
        <v>0505</v>
      </c>
      <c r="B118" s="4" t="str">
        <f>"2206260427"</f>
        <v>2206260427</v>
      </c>
      <c r="C118" s="5">
        <v>63.4</v>
      </c>
      <c r="D118" s="4" t="s">
        <v>5</v>
      </c>
    </row>
    <row r="119" spans="1:4" ht="14.25">
      <c r="A119" s="4" t="str">
        <f t="shared" si="2"/>
        <v>0505</v>
      </c>
      <c r="B119" s="4" t="str">
        <f>"2206260428"</f>
        <v>2206260428</v>
      </c>
      <c r="C119" s="5">
        <v>52.8</v>
      </c>
      <c r="D119" s="4" t="s">
        <v>5</v>
      </c>
    </row>
    <row r="120" spans="1:4" ht="14.25">
      <c r="A120" s="4" t="str">
        <f t="shared" si="2"/>
        <v>0505</v>
      </c>
      <c r="B120" s="4" t="str">
        <f>"2206260429"</f>
        <v>2206260429</v>
      </c>
      <c r="C120" s="5">
        <v>73.3</v>
      </c>
      <c r="D120" s="4" t="s">
        <v>5</v>
      </c>
    </row>
    <row r="121" spans="1:4" ht="14.25">
      <c r="A121" s="4" t="str">
        <f t="shared" si="2"/>
        <v>0505</v>
      </c>
      <c r="B121" s="4" t="str">
        <f>"2206260430"</f>
        <v>2206260430</v>
      </c>
      <c r="C121" s="5">
        <v>54.3</v>
      </c>
      <c r="D121" s="4" t="s">
        <v>5</v>
      </c>
    </row>
    <row r="122" spans="1:4" ht="14.25">
      <c r="A122" s="4" t="str">
        <f t="shared" si="2"/>
        <v>0505</v>
      </c>
      <c r="B122" s="4" t="str">
        <f>"2206260501"</f>
        <v>2206260501</v>
      </c>
      <c r="C122" s="5">
        <v>0</v>
      </c>
      <c r="D122" s="4" t="s">
        <v>4</v>
      </c>
    </row>
    <row r="123" spans="1:4" ht="14.25">
      <c r="A123" s="4" t="str">
        <f t="shared" si="2"/>
        <v>0505</v>
      </c>
      <c r="B123" s="4" t="str">
        <f>"2206260502"</f>
        <v>2206260502</v>
      </c>
      <c r="C123" s="5">
        <v>0</v>
      </c>
      <c r="D123" s="4" t="s">
        <v>4</v>
      </c>
    </row>
    <row r="124" spans="1:4" ht="14.25">
      <c r="A124" s="4" t="str">
        <f t="shared" si="2"/>
        <v>0505</v>
      </c>
      <c r="B124" s="4" t="str">
        <f>"2206260503"</f>
        <v>2206260503</v>
      </c>
      <c r="C124" s="5">
        <v>0</v>
      </c>
      <c r="D124" s="4" t="s">
        <v>4</v>
      </c>
    </row>
    <row r="125" spans="1:4" ht="14.25">
      <c r="A125" s="4" t="str">
        <f t="shared" si="2"/>
        <v>0505</v>
      </c>
      <c r="B125" s="4" t="str">
        <f>"2206260504"</f>
        <v>2206260504</v>
      </c>
      <c r="C125" s="5">
        <v>70.6</v>
      </c>
      <c r="D125" s="4" t="s">
        <v>5</v>
      </c>
    </row>
    <row r="126" spans="1:4" ht="14.25">
      <c r="A126" s="4" t="str">
        <f t="shared" si="2"/>
        <v>0505</v>
      </c>
      <c r="B126" s="4" t="str">
        <f>"2206260505"</f>
        <v>2206260505</v>
      </c>
      <c r="C126" s="5">
        <v>60.9</v>
      </c>
      <c r="D126" s="4" t="s">
        <v>5</v>
      </c>
    </row>
    <row r="127" spans="1:4" ht="14.25">
      <c r="A127" s="4" t="str">
        <f t="shared" si="2"/>
        <v>0505</v>
      </c>
      <c r="B127" s="4" t="str">
        <f>"2206260506"</f>
        <v>2206260506</v>
      </c>
      <c r="C127" s="5">
        <v>77.9</v>
      </c>
      <c r="D127" s="4" t="s">
        <v>5</v>
      </c>
    </row>
    <row r="128" spans="1:4" ht="14.25">
      <c r="A128" s="4" t="str">
        <f t="shared" si="2"/>
        <v>0505</v>
      </c>
      <c r="B128" s="4" t="str">
        <f>"2206260507"</f>
        <v>2206260507</v>
      </c>
      <c r="C128" s="5">
        <v>54.2</v>
      </c>
      <c r="D128" s="4" t="s">
        <v>5</v>
      </c>
    </row>
    <row r="129" spans="1:4" ht="14.25">
      <c r="A129" s="4" t="str">
        <f aca="true" t="shared" si="3" ref="A129:A192">"0505"</f>
        <v>0505</v>
      </c>
      <c r="B129" s="4" t="str">
        <f>"2206260508"</f>
        <v>2206260508</v>
      </c>
      <c r="C129" s="5">
        <v>72.5</v>
      </c>
      <c r="D129" s="4" t="s">
        <v>5</v>
      </c>
    </row>
    <row r="130" spans="1:4" ht="14.25">
      <c r="A130" s="4" t="str">
        <f t="shared" si="3"/>
        <v>0505</v>
      </c>
      <c r="B130" s="4" t="str">
        <f>"2206260509"</f>
        <v>2206260509</v>
      </c>
      <c r="C130" s="5">
        <v>0</v>
      </c>
      <c r="D130" s="4" t="s">
        <v>4</v>
      </c>
    </row>
    <row r="131" spans="1:4" ht="14.25">
      <c r="A131" s="4" t="str">
        <f t="shared" si="3"/>
        <v>0505</v>
      </c>
      <c r="B131" s="4" t="str">
        <f>"2206260510"</f>
        <v>2206260510</v>
      </c>
      <c r="C131" s="5">
        <v>65.4</v>
      </c>
      <c r="D131" s="4" t="s">
        <v>5</v>
      </c>
    </row>
    <row r="132" spans="1:4" ht="14.25">
      <c r="A132" s="4" t="str">
        <f t="shared" si="3"/>
        <v>0505</v>
      </c>
      <c r="B132" s="4" t="str">
        <f>"2206260511"</f>
        <v>2206260511</v>
      </c>
      <c r="C132" s="5">
        <v>0</v>
      </c>
      <c r="D132" s="4" t="s">
        <v>4</v>
      </c>
    </row>
    <row r="133" spans="1:4" ht="14.25">
      <c r="A133" s="4" t="str">
        <f t="shared" si="3"/>
        <v>0505</v>
      </c>
      <c r="B133" s="4" t="str">
        <f>"2206260512"</f>
        <v>2206260512</v>
      </c>
      <c r="C133" s="5">
        <v>0</v>
      </c>
      <c r="D133" s="4" t="s">
        <v>4</v>
      </c>
    </row>
    <row r="134" spans="1:4" ht="14.25">
      <c r="A134" s="4" t="str">
        <f t="shared" si="3"/>
        <v>0505</v>
      </c>
      <c r="B134" s="4" t="str">
        <f>"2206260513"</f>
        <v>2206260513</v>
      </c>
      <c r="C134" s="5">
        <v>78.4</v>
      </c>
      <c r="D134" s="4" t="s">
        <v>5</v>
      </c>
    </row>
    <row r="135" spans="1:4" ht="14.25">
      <c r="A135" s="4" t="str">
        <f t="shared" si="3"/>
        <v>0505</v>
      </c>
      <c r="B135" s="4" t="str">
        <f>"2206260514"</f>
        <v>2206260514</v>
      </c>
      <c r="C135" s="5">
        <v>0</v>
      </c>
      <c r="D135" s="4" t="s">
        <v>4</v>
      </c>
    </row>
    <row r="136" spans="1:4" ht="14.25">
      <c r="A136" s="4" t="str">
        <f t="shared" si="3"/>
        <v>0505</v>
      </c>
      <c r="B136" s="4" t="str">
        <f>"2206260515"</f>
        <v>2206260515</v>
      </c>
      <c r="C136" s="5">
        <v>68.9</v>
      </c>
      <c r="D136" s="4" t="s">
        <v>5</v>
      </c>
    </row>
    <row r="137" spans="1:4" ht="14.25">
      <c r="A137" s="4" t="str">
        <f t="shared" si="3"/>
        <v>0505</v>
      </c>
      <c r="B137" s="4" t="str">
        <f>"2206260516"</f>
        <v>2206260516</v>
      </c>
      <c r="C137" s="5">
        <v>70</v>
      </c>
      <c r="D137" s="4" t="s">
        <v>5</v>
      </c>
    </row>
    <row r="138" spans="1:4" ht="14.25">
      <c r="A138" s="4" t="str">
        <f t="shared" si="3"/>
        <v>0505</v>
      </c>
      <c r="B138" s="4" t="str">
        <f>"2206260517"</f>
        <v>2206260517</v>
      </c>
      <c r="C138" s="5">
        <v>73.4</v>
      </c>
      <c r="D138" s="4" t="s">
        <v>5</v>
      </c>
    </row>
    <row r="139" spans="1:4" ht="14.25">
      <c r="A139" s="4" t="str">
        <f t="shared" si="3"/>
        <v>0505</v>
      </c>
      <c r="B139" s="4" t="str">
        <f>"2206260518"</f>
        <v>2206260518</v>
      </c>
      <c r="C139" s="5">
        <v>0</v>
      </c>
      <c r="D139" s="4" t="s">
        <v>4</v>
      </c>
    </row>
    <row r="140" spans="1:4" ht="14.25">
      <c r="A140" s="4" t="str">
        <f t="shared" si="3"/>
        <v>0505</v>
      </c>
      <c r="B140" s="4" t="str">
        <f>"2206260519"</f>
        <v>2206260519</v>
      </c>
      <c r="C140" s="5">
        <v>0</v>
      </c>
      <c r="D140" s="4" t="s">
        <v>4</v>
      </c>
    </row>
    <row r="141" spans="1:4" ht="14.25">
      <c r="A141" s="4" t="str">
        <f t="shared" si="3"/>
        <v>0505</v>
      </c>
      <c r="B141" s="4" t="str">
        <f>"2206260520"</f>
        <v>2206260520</v>
      </c>
      <c r="C141" s="5">
        <v>74.6</v>
      </c>
      <c r="D141" s="4" t="s">
        <v>5</v>
      </c>
    </row>
    <row r="142" spans="1:4" ht="14.25">
      <c r="A142" s="4" t="str">
        <f t="shared" si="3"/>
        <v>0505</v>
      </c>
      <c r="B142" s="4" t="str">
        <f>"2206260521"</f>
        <v>2206260521</v>
      </c>
      <c r="C142" s="5">
        <v>0</v>
      </c>
      <c r="D142" s="4" t="s">
        <v>4</v>
      </c>
    </row>
    <row r="143" spans="1:4" ht="14.25">
      <c r="A143" s="4" t="str">
        <f t="shared" si="3"/>
        <v>0505</v>
      </c>
      <c r="B143" s="4" t="str">
        <f>"2206260522"</f>
        <v>2206260522</v>
      </c>
      <c r="C143" s="5">
        <v>0</v>
      </c>
      <c r="D143" s="4" t="s">
        <v>4</v>
      </c>
    </row>
    <row r="144" spans="1:4" ht="14.25">
      <c r="A144" s="4" t="str">
        <f t="shared" si="3"/>
        <v>0505</v>
      </c>
      <c r="B144" s="4" t="str">
        <f>"2206260523"</f>
        <v>2206260523</v>
      </c>
      <c r="C144" s="5">
        <v>0</v>
      </c>
      <c r="D144" s="4" t="s">
        <v>4</v>
      </c>
    </row>
    <row r="145" spans="1:4" ht="14.25">
      <c r="A145" s="4" t="str">
        <f t="shared" si="3"/>
        <v>0505</v>
      </c>
      <c r="B145" s="4" t="str">
        <f>"2206260524"</f>
        <v>2206260524</v>
      </c>
      <c r="C145" s="5">
        <v>63.2</v>
      </c>
      <c r="D145" s="4" t="s">
        <v>5</v>
      </c>
    </row>
    <row r="146" spans="1:4" ht="14.25">
      <c r="A146" s="4" t="str">
        <f t="shared" si="3"/>
        <v>0505</v>
      </c>
      <c r="B146" s="4" t="str">
        <f>"2206260525"</f>
        <v>2206260525</v>
      </c>
      <c r="C146" s="5">
        <v>0</v>
      </c>
      <c r="D146" s="4" t="s">
        <v>4</v>
      </c>
    </row>
    <row r="147" spans="1:4" ht="14.25">
      <c r="A147" s="4" t="str">
        <f t="shared" si="3"/>
        <v>0505</v>
      </c>
      <c r="B147" s="4" t="str">
        <f>"2206260526"</f>
        <v>2206260526</v>
      </c>
      <c r="C147" s="5">
        <v>62.6</v>
      </c>
      <c r="D147" s="4" t="s">
        <v>5</v>
      </c>
    </row>
    <row r="148" spans="1:4" ht="14.25">
      <c r="A148" s="4" t="str">
        <f t="shared" si="3"/>
        <v>0505</v>
      </c>
      <c r="B148" s="4" t="str">
        <f>"2206260527"</f>
        <v>2206260527</v>
      </c>
      <c r="C148" s="5">
        <v>68.2</v>
      </c>
      <c r="D148" s="4" t="s">
        <v>5</v>
      </c>
    </row>
    <row r="149" spans="1:4" ht="14.25">
      <c r="A149" s="4" t="str">
        <f t="shared" si="3"/>
        <v>0505</v>
      </c>
      <c r="B149" s="4" t="str">
        <f>"2206260528"</f>
        <v>2206260528</v>
      </c>
      <c r="C149" s="5">
        <v>0</v>
      </c>
      <c r="D149" s="4" t="s">
        <v>4</v>
      </c>
    </row>
    <row r="150" spans="1:4" ht="14.25">
      <c r="A150" s="4" t="str">
        <f t="shared" si="3"/>
        <v>0505</v>
      </c>
      <c r="B150" s="4" t="str">
        <f>"2206260529"</f>
        <v>2206260529</v>
      </c>
      <c r="C150" s="5">
        <v>66.7</v>
      </c>
      <c r="D150" s="4" t="s">
        <v>5</v>
      </c>
    </row>
    <row r="151" spans="1:4" ht="14.25">
      <c r="A151" s="4" t="str">
        <f t="shared" si="3"/>
        <v>0505</v>
      </c>
      <c r="B151" s="4" t="str">
        <f>"2206260530"</f>
        <v>2206260530</v>
      </c>
      <c r="C151" s="5">
        <v>0</v>
      </c>
      <c r="D151" s="4" t="s">
        <v>4</v>
      </c>
    </row>
    <row r="152" spans="1:4" ht="14.25">
      <c r="A152" s="4" t="str">
        <f t="shared" si="3"/>
        <v>0505</v>
      </c>
      <c r="B152" s="4" t="str">
        <f>"2206260601"</f>
        <v>2206260601</v>
      </c>
      <c r="C152" s="5">
        <v>0</v>
      </c>
      <c r="D152" s="4" t="s">
        <v>4</v>
      </c>
    </row>
    <row r="153" spans="1:4" ht="14.25">
      <c r="A153" s="4" t="str">
        <f t="shared" si="3"/>
        <v>0505</v>
      </c>
      <c r="B153" s="4" t="str">
        <f>"2206260602"</f>
        <v>2206260602</v>
      </c>
      <c r="C153" s="5">
        <v>67.2</v>
      </c>
      <c r="D153" s="4" t="s">
        <v>5</v>
      </c>
    </row>
    <row r="154" spans="1:4" ht="14.25">
      <c r="A154" s="4" t="str">
        <f t="shared" si="3"/>
        <v>0505</v>
      </c>
      <c r="B154" s="4" t="str">
        <f>"2206260603"</f>
        <v>2206260603</v>
      </c>
      <c r="C154" s="5">
        <v>54.4</v>
      </c>
      <c r="D154" s="4" t="s">
        <v>5</v>
      </c>
    </row>
    <row r="155" spans="1:4" ht="14.25">
      <c r="A155" s="4" t="str">
        <f t="shared" si="3"/>
        <v>0505</v>
      </c>
      <c r="B155" s="4" t="str">
        <f>"2206260604"</f>
        <v>2206260604</v>
      </c>
      <c r="C155" s="5">
        <v>64.2</v>
      </c>
      <c r="D155" s="4" t="s">
        <v>5</v>
      </c>
    </row>
    <row r="156" spans="1:4" ht="14.25">
      <c r="A156" s="4" t="str">
        <f t="shared" si="3"/>
        <v>0505</v>
      </c>
      <c r="B156" s="4" t="str">
        <f>"2206260605"</f>
        <v>2206260605</v>
      </c>
      <c r="C156" s="5">
        <v>0</v>
      </c>
      <c r="D156" s="4" t="s">
        <v>4</v>
      </c>
    </row>
    <row r="157" spans="1:4" ht="14.25">
      <c r="A157" s="4" t="str">
        <f t="shared" si="3"/>
        <v>0505</v>
      </c>
      <c r="B157" s="4" t="str">
        <f>"2206260606"</f>
        <v>2206260606</v>
      </c>
      <c r="C157" s="5">
        <v>0</v>
      </c>
      <c r="D157" s="4" t="s">
        <v>4</v>
      </c>
    </row>
    <row r="158" spans="1:4" ht="14.25">
      <c r="A158" s="4" t="str">
        <f t="shared" si="3"/>
        <v>0505</v>
      </c>
      <c r="B158" s="4" t="str">
        <f>"2206260607"</f>
        <v>2206260607</v>
      </c>
      <c r="C158" s="5">
        <v>70.9</v>
      </c>
      <c r="D158" s="4" t="s">
        <v>5</v>
      </c>
    </row>
    <row r="159" spans="1:4" ht="14.25">
      <c r="A159" s="4" t="str">
        <f t="shared" si="3"/>
        <v>0505</v>
      </c>
      <c r="B159" s="4" t="str">
        <f>"2206260608"</f>
        <v>2206260608</v>
      </c>
      <c r="C159" s="5">
        <v>70.9</v>
      </c>
      <c r="D159" s="4" t="s">
        <v>5</v>
      </c>
    </row>
    <row r="160" spans="1:4" ht="14.25">
      <c r="A160" s="4" t="str">
        <f t="shared" si="3"/>
        <v>0505</v>
      </c>
      <c r="B160" s="4" t="str">
        <f>"2206260609"</f>
        <v>2206260609</v>
      </c>
      <c r="C160" s="5">
        <v>0</v>
      </c>
      <c r="D160" s="4" t="s">
        <v>4</v>
      </c>
    </row>
    <row r="161" spans="1:4" ht="14.25">
      <c r="A161" s="4" t="str">
        <f t="shared" si="3"/>
        <v>0505</v>
      </c>
      <c r="B161" s="4" t="str">
        <f>"2206260610"</f>
        <v>2206260610</v>
      </c>
      <c r="C161" s="5">
        <v>72.9</v>
      </c>
      <c r="D161" s="4" t="s">
        <v>5</v>
      </c>
    </row>
    <row r="162" spans="1:4" ht="14.25">
      <c r="A162" s="4" t="str">
        <f t="shared" si="3"/>
        <v>0505</v>
      </c>
      <c r="B162" s="4" t="str">
        <f>"2206260611"</f>
        <v>2206260611</v>
      </c>
      <c r="C162" s="5">
        <v>0</v>
      </c>
      <c r="D162" s="4" t="s">
        <v>4</v>
      </c>
    </row>
    <row r="163" spans="1:4" ht="14.25">
      <c r="A163" s="4" t="str">
        <f t="shared" si="3"/>
        <v>0505</v>
      </c>
      <c r="B163" s="4" t="str">
        <f>"2206260612"</f>
        <v>2206260612</v>
      </c>
      <c r="C163" s="5">
        <v>51.3</v>
      </c>
      <c r="D163" s="4" t="s">
        <v>5</v>
      </c>
    </row>
    <row r="164" spans="1:4" ht="14.25">
      <c r="A164" s="4" t="str">
        <f t="shared" si="3"/>
        <v>0505</v>
      </c>
      <c r="B164" s="4" t="str">
        <f>"2206260613"</f>
        <v>2206260613</v>
      </c>
      <c r="C164" s="5">
        <v>0</v>
      </c>
      <c r="D164" s="4" t="s">
        <v>4</v>
      </c>
    </row>
    <row r="165" spans="1:4" ht="14.25">
      <c r="A165" s="4" t="str">
        <f t="shared" si="3"/>
        <v>0505</v>
      </c>
      <c r="B165" s="4" t="str">
        <f>"2206260614"</f>
        <v>2206260614</v>
      </c>
      <c r="C165" s="5">
        <v>66.3</v>
      </c>
      <c r="D165" s="4" t="s">
        <v>5</v>
      </c>
    </row>
    <row r="166" spans="1:4" ht="14.25">
      <c r="A166" s="4" t="str">
        <f t="shared" si="3"/>
        <v>0505</v>
      </c>
      <c r="B166" s="4" t="str">
        <f>"2206260615"</f>
        <v>2206260615</v>
      </c>
      <c r="C166" s="5">
        <v>63.7</v>
      </c>
      <c r="D166" s="4" t="s">
        <v>5</v>
      </c>
    </row>
    <row r="167" spans="1:4" ht="14.25">
      <c r="A167" s="4" t="str">
        <f t="shared" si="3"/>
        <v>0505</v>
      </c>
      <c r="B167" s="4" t="str">
        <f>"2206260616"</f>
        <v>2206260616</v>
      </c>
      <c r="C167" s="5">
        <v>73.5</v>
      </c>
      <c r="D167" s="4" t="s">
        <v>5</v>
      </c>
    </row>
    <row r="168" spans="1:4" ht="14.25">
      <c r="A168" s="4" t="str">
        <f t="shared" si="3"/>
        <v>0505</v>
      </c>
      <c r="B168" s="4" t="str">
        <f>"2206260617"</f>
        <v>2206260617</v>
      </c>
      <c r="C168" s="5">
        <v>56.4</v>
      </c>
      <c r="D168" s="4" t="s">
        <v>5</v>
      </c>
    </row>
    <row r="169" spans="1:4" ht="14.25">
      <c r="A169" s="4" t="str">
        <f t="shared" si="3"/>
        <v>0505</v>
      </c>
      <c r="B169" s="4" t="str">
        <f>"2206260618"</f>
        <v>2206260618</v>
      </c>
      <c r="C169" s="5">
        <v>0</v>
      </c>
      <c r="D169" s="4" t="s">
        <v>4</v>
      </c>
    </row>
    <row r="170" spans="1:4" ht="14.25">
      <c r="A170" s="4" t="str">
        <f t="shared" si="3"/>
        <v>0505</v>
      </c>
      <c r="B170" s="4" t="str">
        <f>"2206260619"</f>
        <v>2206260619</v>
      </c>
      <c r="C170" s="5">
        <v>0</v>
      </c>
      <c r="D170" s="4" t="s">
        <v>4</v>
      </c>
    </row>
    <row r="171" spans="1:4" ht="14.25">
      <c r="A171" s="4" t="str">
        <f t="shared" si="3"/>
        <v>0505</v>
      </c>
      <c r="B171" s="4" t="str">
        <f>"2206260620"</f>
        <v>2206260620</v>
      </c>
      <c r="C171" s="5">
        <v>62.5</v>
      </c>
      <c r="D171" s="4" t="s">
        <v>5</v>
      </c>
    </row>
    <row r="172" spans="1:4" ht="14.25">
      <c r="A172" s="4" t="str">
        <f t="shared" si="3"/>
        <v>0505</v>
      </c>
      <c r="B172" s="4" t="str">
        <f>"2206260621"</f>
        <v>2206260621</v>
      </c>
      <c r="C172" s="5">
        <v>0</v>
      </c>
      <c r="D172" s="4" t="s">
        <v>4</v>
      </c>
    </row>
    <row r="173" spans="1:4" ht="14.25">
      <c r="A173" s="4" t="str">
        <f t="shared" si="3"/>
        <v>0505</v>
      </c>
      <c r="B173" s="4" t="str">
        <f>"2206260622"</f>
        <v>2206260622</v>
      </c>
      <c r="C173" s="5">
        <v>0</v>
      </c>
      <c r="D173" s="4" t="s">
        <v>4</v>
      </c>
    </row>
    <row r="174" spans="1:4" ht="14.25">
      <c r="A174" s="4" t="str">
        <f t="shared" si="3"/>
        <v>0505</v>
      </c>
      <c r="B174" s="4" t="str">
        <f>"2206260623"</f>
        <v>2206260623</v>
      </c>
      <c r="C174" s="5">
        <v>0</v>
      </c>
      <c r="D174" s="4" t="s">
        <v>4</v>
      </c>
    </row>
    <row r="175" spans="1:4" ht="14.25">
      <c r="A175" s="4" t="str">
        <f t="shared" si="3"/>
        <v>0505</v>
      </c>
      <c r="B175" s="4" t="str">
        <f>"2206260624"</f>
        <v>2206260624</v>
      </c>
      <c r="C175" s="5">
        <v>0</v>
      </c>
      <c r="D175" s="4" t="s">
        <v>4</v>
      </c>
    </row>
    <row r="176" spans="1:4" ht="14.25">
      <c r="A176" s="4" t="str">
        <f t="shared" si="3"/>
        <v>0505</v>
      </c>
      <c r="B176" s="4" t="str">
        <f>"2206260625"</f>
        <v>2206260625</v>
      </c>
      <c r="C176" s="5">
        <v>0</v>
      </c>
      <c r="D176" s="4" t="s">
        <v>4</v>
      </c>
    </row>
    <row r="177" spans="1:4" ht="14.25">
      <c r="A177" s="4" t="str">
        <f t="shared" si="3"/>
        <v>0505</v>
      </c>
      <c r="B177" s="4" t="str">
        <f>"2206260626"</f>
        <v>2206260626</v>
      </c>
      <c r="C177" s="5">
        <v>0</v>
      </c>
      <c r="D177" s="4" t="s">
        <v>4</v>
      </c>
    </row>
    <row r="178" spans="1:4" ht="14.25">
      <c r="A178" s="4" t="str">
        <f t="shared" si="3"/>
        <v>0505</v>
      </c>
      <c r="B178" s="4" t="str">
        <f>"2206260627"</f>
        <v>2206260627</v>
      </c>
      <c r="C178" s="5">
        <v>64.8</v>
      </c>
      <c r="D178" s="4" t="s">
        <v>5</v>
      </c>
    </row>
    <row r="179" spans="1:4" ht="14.25">
      <c r="A179" s="4" t="str">
        <f t="shared" si="3"/>
        <v>0505</v>
      </c>
      <c r="B179" s="4" t="str">
        <f>"2206260628"</f>
        <v>2206260628</v>
      </c>
      <c r="C179" s="5">
        <v>78.7</v>
      </c>
      <c r="D179" s="4" t="s">
        <v>5</v>
      </c>
    </row>
    <row r="180" spans="1:4" ht="14.25">
      <c r="A180" s="4" t="str">
        <f t="shared" si="3"/>
        <v>0505</v>
      </c>
      <c r="B180" s="4" t="str">
        <f>"2206260629"</f>
        <v>2206260629</v>
      </c>
      <c r="C180" s="5">
        <v>68.6</v>
      </c>
      <c r="D180" s="4" t="s">
        <v>5</v>
      </c>
    </row>
    <row r="181" spans="1:4" ht="14.25">
      <c r="A181" s="4" t="str">
        <f t="shared" si="3"/>
        <v>0505</v>
      </c>
      <c r="B181" s="4" t="str">
        <f>"2206260630"</f>
        <v>2206260630</v>
      </c>
      <c r="C181" s="5">
        <v>79.8</v>
      </c>
      <c r="D181" s="4" t="s">
        <v>5</v>
      </c>
    </row>
    <row r="182" spans="1:4" ht="14.25">
      <c r="A182" s="4" t="str">
        <f t="shared" si="3"/>
        <v>0505</v>
      </c>
      <c r="B182" s="4" t="str">
        <f>"2206260701"</f>
        <v>2206260701</v>
      </c>
      <c r="C182" s="5">
        <v>59.7</v>
      </c>
      <c r="D182" s="4" t="s">
        <v>5</v>
      </c>
    </row>
    <row r="183" spans="1:4" ht="14.25">
      <c r="A183" s="4" t="str">
        <f t="shared" si="3"/>
        <v>0505</v>
      </c>
      <c r="B183" s="4" t="str">
        <f>"2206260702"</f>
        <v>2206260702</v>
      </c>
      <c r="C183" s="5">
        <v>52.4</v>
      </c>
      <c r="D183" s="4" t="s">
        <v>5</v>
      </c>
    </row>
    <row r="184" spans="1:4" ht="14.25">
      <c r="A184" s="4" t="str">
        <f t="shared" si="3"/>
        <v>0505</v>
      </c>
      <c r="B184" s="4" t="str">
        <f>"2206260703"</f>
        <v>2206260703</v>
      </c>
      <c r="C184" s="5">
        <v>61.2</v>
      </c>
      <c r="D184" s="4" t="s">
        <v>5</v>
      </c>
    </row>
    <row r="185" spans="1:4" ht="14.25">
      <c r="A185" s="4" t="str">
        <f t="shared" si="3"/>
        <v>0505</v>
      </c>
      <c r="B185" s="4" t="str">
        <f>"2206260704"</f>
        <v>2206260704</v>
      </c>
      <c r="C185" s="5">
        <v>79.3</v>
      </c>
      <c r="D185" s="4" t="s">
        <v>5</v>
      </c>
    </row>
    <row r="186" spans="1:4" ht="14.25">
      <c r="A186" s="4" t="str">
        <f t="shared" si="3"/>
        <v>0505</v>
      </c>
      <c r="B186" s="4" t="str">
        <f>"2206260705"</f>
        <v>2206260705</v>
      </c>
      <c r="C186" s="5">
        <v>64.7</v>
      </c>
      <c r="D186" s="4" t="s">
        <v>5</v>
      </c>
    </row>
    <row r="187" spans="1:4" ht="14.25">
      <c r="A187" s="4" t="str">
        <f t="shared" si="3"/>
        <v>0505</v>
      </c>
      <c r="B187" s="4" t="str">
        <f>"2206260706"</f>
        <v>2206260706</v>
      </c>
      <c r="C187" s="5">
        <v>61.5</v>
      </c>
      <c r="D187" s="4" t="s">
        <v>5</v>
      </c>
    </row>
    <row r="188" spans="1:4" ht="14.25">
      <c r="A188" s="4" t="str">
        <f t="shared" si="3"/>
        <v>0505</v>
      </c>
      <c r="B188" s="4" t="str">
        <f>"2206260707"</f>
        <v>2206260707</v>
      </c>
      <c r="C188" s="5">
        <v>0</v>
      </c>
      <c r="D188" s="4" t="s">
        <v>4</v>
      </c>
    </row>
    <row r="189" spans="1:4" ht="14.25">
      <c r="A189" s="4" t="str">
        <f t="shared" si="3"/>
        <v>0505</v>
      </c>
      <c r="B189" s="4" t="str">
        <f>"2206260708"</f>
        <v>2206260708</v>
      </c>
      <c r="C189" s="5">
        <v>54.8</v>
      </c>
      <c r="D189" s="4" t="s">
        <v>5</v>
      </c>
    </row>
    <row r="190" spans="1:4" ht="14.25">
      <c r="A190" s="4" t="str">
        <f t="shared" si="3"/>
        <v>0505</v>
      </c>
      <c r="B190" s="4" t="str">
        <f>"2206260709"</f>
        <v>2206260709</v>
      </c>
      <c r="C190" s="5">
        <v>0</v>
      </c>
      <c r="D190" s="4" t="s">
        <v>4</v>
      </c>
    </row>
    <row r="191" spans="1:4" ht="14.25">
      <c r="A191" s="4" t="str">
        <f t="shared" si="3"/>
        <v>0505</v>
      </c>
      <c r="B191" s="4" t="str">
        <f>"2206260710"</f>
        <v>2206260710</v>
      </c>
      <c r="C191" s="5">
        <v>0</v>
      </c>
      <c r="D191" s="4" t="s">
        <v>4</v>
      </c>
    </row>
    <row r="192" spans="1:4" ht="14.25">
      <c r="A192" s="4" t="str">
        <f t="shared" si="3"/>
        <v>0505</v>
      </c>
      <c r="B192" s="4" t="str">
        <f>"2206260711"</f>
        <v>2206260711</v>
      </c>
      <c r="C192" s="5">
        <v>67.5</v>
      </c>
      <c r="D192" s="4" t="s">
        <v>5</v>
      </c>
    </row>
    <row r="193" spans="1:4" ht="14.25">
      <c r="A193" s="4" t="str">
        <f aca="true" t="shared" si="4" ref="A193:A256">"0505"</f>
        <v>0505</v>
      </c>
      <c r="B193" s="4" t="str">
        <f>"2206260712"</f>
        <v>2206260712</v>
      </c>
      <c r="C193" s="5">
        <v>67.4</v>
      </c>
      <c r="D193" s="4" t="s">
        <v>5</v>
      </c>
    </row>
    <row r="194" spans="1:4" ht="14.25">
      <c r="A194" s="4" t="str">
        <f t="shared" si="4"/>
        <v>0505</v>
      </c>
      <c r="B194" s="4" t="str">
        <f>"2206260713"</f>
        <v>2206260713</v>
      </c>
      <c r="C194" s="5">
        <v>0</v>
      </c>
      <c r="D194" s="4" t="s">
        <v>4</v>
      </c>
    </row>
    <row r="195" spans="1:4" ht="14.25">
      <c r="A195" s="4" t="str">
        <f t="shared" si="4"/>
        <v>0505</v>
      </c>
      <c r="B195" s="4" t="str">
        <f>"2206260714"</f>
        <v>2206260714</v>
      </c>
      <c r="C195" s="5">
        <v>0</v>
      </c>
      <c r="D195" s="4" t="s">
        <v>4</v>
      </c>
    </row>
    <row r="196" spans="1:4" ht="14.25">
      <c r="A196" s="4" t="str">
        <f t="shared" si="4"/>
        <v>0505</v>
      </c>
      <c r="B196" s="4" t="str">
        <f>"2206260715"</f>
        <v>2206260715</v>
      </c>
      <c r="C196" s="5">
        <v>69.2</v>
      </c>
      <c r="D196" s="4" t="s">
        <v>5</v>
      </c>
    </row>
    <row r="197" spans="1:4" ht="14.25">
      <c r="A197" s="4" t="str">
        <f t="shared" si="4"/>
        <v>0505</v>
      </c>
      <c r="B197" s="4" t="str">
        <f>"2206260716"</f>
        <v>2206260716</v>
      </c>
      <c r="C197" s="5">
        <v>0</v>
      </c>
      <c r="D197" s="4" t="s">
        <v>4</v>
      </c>
    </row>
    <row r="198" spans="1:4" ht="14.25">
      <c r="A198" s="4" t="str">
        <f t="shared" si="4"/>
        <v>0505</v>
      </c>
      <c r="B198" s="4" t="str">
        <f>"2206260717"</f>
        <v>2206260717</v>
      </c>
      <c r="C198" s="5">
        <v>72.2</v>
      </c>
      <c r="D198" s="4" t="s">
        <v>5</v>
      </c>
    </row>
    <row r="199" spans="1:4" ht="14.25">
      <c r="A199" s="4" t="str">
        <f t="shared" si="4"/>
        <v>0505</v>
      </c>
      <c r="B199" s="4" t="str">
        <f>"2206260718"</f>
        <v>2206260718</v>
      </c>
      <c r="C199" s="5">
        <v>0</v>
      </c>
      <c r="D199" s="4" t="s">
        <v>4</v>
      </c>
    </row>
    <row r="200" spans="1:4" ht="14.25">
      <c r="A200" s="4" t="str">
        <f t="shared" si="4"/>
        <v>0505</v>
      </c>
      <c r="B200" s="4" t="str">
        <f>"2206260719"</f>
        <v>2206260719</v>
      </c>
      <c r="C200" s="5">
        <v>0</v>
      </c>
      <c r="D200" s="4" t="s">
        <v>4</v>
      </c>
    </row>
    <row r="201" spans="1:4" ht="14.25">
      <c r="A201" s="4" t="str">
        <f t="shared" si="4"/>
        <v>0505</v>
      </c>
      <c r="B201" s="4" t="str">
        <f>"2206260720"</f>
        <v>2206260720</v>
      </c>
      <c r="C201" s="5">
        <v>0</v>
      </c>
      <c r="D201" s="4" t="s">
        <v>4</v>
      </c>
    </row>
    <row r="202" spans="1:4" ht="14.25">
      <c r="A202" s="4" t="str">
        <f t="shared" si="4"/>
        <v>0505</v>
      </c>
      <c r="B202" s="4" t="str">
        <f>"2206260721"</f>
        <v>2206260721</v>
      </c>
      <c r="C202" s="5">
        <v>57.6</v>
      </c>
      <c r="D202" s="4" t="s">
        <v>5</v>
      </c>
    </row>
    <row r="203" spans="1:4" ht="14.25">
      <c r="A203" s="4" t="str">
        <f t="shared" si="4"/>
        <v>0505</v>
      </c>
      <c r="B203" s="4" t="str">
        <f>"2206260722"</f>
        <v>2206260722</v>
      </c>
      <c r="C203" s="5">
        <v>0</v>
      </c>
      <c r="D203" s="4" t="s">
        <v>4</v>
      </c>
    </row>
    <row r="204" spans="1:4" ht="14.25">
      <c r="A204" s="4" t="str">
        <f t="shared" si="4"/>
        <v>0505</v>
      </c>
      <c r="B204" s="4" t="str">
        <f>"2206260723"</f>
        <v>2206260723</v>
      </c>
      <c r="C204" s="5">
        <v>66</v>
      </c>
      <c r="D204" s="4" t="s">
        <v>5</v>
      </c>
    </row>
    <row r="205" spans="1:4" ht="14.25">
      <c r="A205" s="4" t="str">
        <f t="shared" si="4"/>
        <v>0505</v>
      </c>
      <c r="B205" s="4" t="str">
        <f>"2206260724"</f>
        <v>2206260724</v>
      </c>
      <c r="C205" s="5">
        <v>72.3</v>
      </c>
      <c r="D205" s="4" t="s">
        <v>5</v>
      </c>
    </row>
    <row r="206" spans="1:4" ht="14.25">
      <c r="A206" s="4" t="str">
        <f t="shared" si="4"/>
        <v>0505</v>
      </c>
      <c r="B206" s="4" t="str">
        <f>"2206260725"</f>
        <v>2206260725</v>
      </c>
      <c r="C206" s="5">
        <v>73.5</v>
      </c>
      <c r="D206" s="4" t="s">
        <v>5</v>
      </c>
    </row>
    <row r="207" spans="1:4" ht="14.25">
      <c r="A207" s="4" t="str">
        <f t="shared" si="4"/>
        <v>0505</v>
      </c>
      <c r="B207" s="4" t="str">
        <f>"2206260726"</f>
        <v>2206260726</v>
      </c>
      <c r="C207" s="5">
        <v>68.3</v>
      </c>
      <c r="D207" s="4" t="s">
        <v>5</v>
      </c>
    </row>
    <row r="208" spans="1:4" ht="14.25">
      <c r="A208" s="4" t="str">
        <f t="shared" si="4"/>
        <v>0505</v>
      </c>
      <c r="B208" s="4" t="str">
        <f>"2206260727"</f>
        <v>2206260727</v>
      </c>
      <c r="C208" s="5">
        <v>76.6</v>
      </c>
      <c r="D208" s="4" t="s">
        <v>5</v>
      </c>
    </row>
    <row r="209" spans="1:4" ht="14.25">
      <c r="A209" s="4" t="str">
        <f t="shared" si="4"/>
        <v>0505</v>
      </c>
      <c r="B209" s="4" t="str">
        <f>"2206260728"</f>
        <v>2206260728</v>
      </c>
      <c r="C209" s="5">
        <v>0</v>
      </c>
      <c r="D209" s="4" t="s">
        <v>4</v>
      </c>
    </row>
    <row r="210" spans="1:4" ht="14.25">
      <c r="A210" s="4" t="str">
        <f t="shared" si="4"/>
        <v>0505</v>
      </c>
      <c r="B210" s="4" t="str">
        <f>"2206260729"</f>
        <v>2206260729</v>
      </c>
      <c r="C210" s="5">
        <v>57.3</v>
      </c>
      <c r="D210" s="4" t="s">
        <v>5</v>
      </c>
    </row>
    <row r="211" spans="1:4" ht="14.25">
      <c r="A211" s="4" t="str">
        <f t="shared" si="4"/>
        <v>0505</v>
      </c>
      <c r="B211" s="4" t="str">
        <f>"2206260730"</f>
        <v>2206260730</v>
      </c>
      <c r="C211" s="5">
        <v>55.5</v>
      </c>
      <c r="D211" s="4" t="s">
        <v>5</v>
      </c>
    </row>
    <row r="212" spans="1:4" ht="14.25">
      <c r="A212" s="4" t="str">
        <f t="shared" si="4"/>
        <v>0505</v>
      </c>
      <c r="B212" s="4" t="str">
        <f>"2206260801"</f>
        <v>2206260801</v>
      </c>
      <c r="C212" s="5">
        <v>70.9</v>
      </c>
      <c r="D212" s="4" t="s">
        <v>5</v>
      </c>
    </row>
    <row r="213" spans="1:4" ht="14.25">
      <c r="A213" s="4" t="str">
        <f t="shared" si="4"/>
        <v>0505</v>
      </c>
      <c r="B213" s="4" t="str">
        <f>"2206260802"</f>
        <v>2206260802</v>
      </c>
      <c r="C213" s="5">
        <v>51.1</v>
      </c>
      <c r="D213" s="4" t="s">
        <v>5</v>
      </c>
    </row>
    <row r="214" spans="1:4" ht="14.25">
      <c r="A214" s="4" t="str">
        <f t="shared" si="4"/>
        <v>0505</v>
      </c>
      <c r="B214" s="4" t="str">
        <f>"2206260803"</f>
        <v>2206260803</v>
      </c>
      <c r="C214" s="5">
        <v>39</v>
      </c>
      <c r="D214" s="4" t="s">
        <v>5</v>
      </c>
    </row>
    <row r="215" spans="1:4" ht="14.25">
      <c r="A215" s="4" t="str">
        <f t="shared" si="4"/>
        <v>0505</v>
      </c>
      <c r="B215" s="4" t="str">
        <f>"2206260804"</f>
        <v>2206260804</v>
      </c>
      <c r="C215" s="5">
        <v>49.5</v>
      </c>
      <c r="D215" s="4" t="s">
        <v>5</v>
      </c>
    </row>
    <row r="216" spans="1:4" ht="14.25">
      <c r="A216" s="4" t="str">
        <f t="shared" si="4"/>
        <v>0505</v>
      </c>
      <c r="B216" s="4" t="str">
        <f>"2206260805"</f>
        <v>2206260805</v>
      </c>
      <c r="C216" s="5">
        <v>52.1</v>
      </c>
      <c r="D216" s="4" t="s">
        <v>5</v>
      </c>
    </row>
    <row r="217" spans="1:4" ht="14.25">
      <c r="A217" s="4" t="str">
        <f t="shared" si="4"/>
        <v>0505</v>
      </c>
      <c r="B217" s="4" t="str">
        <f>"2206260806"</f>
        <v>2206260806</v>
      </c>
      <c r="C217" s="5">
        <v>0</v>
      </c>
      <c r="D217" s="4" t="s">
        <v>4</v>
      </c>
    </row>
    <row r="218" spans="1:4" ht="14.25">
      <c r="A218" s="4" t="str">
        <f t="shared" si="4"/>
        <v>0505</v>
      </c>
      <c r="B218" s="4" t="str">
        <f>"2206260807"</f>
        <v>2206260807</v>
      </c>
      <c r="C218" s="5">
        <v>65.1</v>
      </c>
      <c r="D218" s="4" t="s">
        <v>5</v>
      </c>
    </row>
    <row r="219" spans="1:4" ht="14.25">
      <c r="A219" s="4" t="str">
        <f t="shared" si="4"/>
        <v>0505</v>
      </c>
      <c r="B219" s="4" t="str">
        <f>"2206260808"</f>
        <v>2206260808</v>
      </c>
      <c r="C219" s="5">
        <v>52.4</v>
      </c>
      <c r="D219" s="4" t="s">
        <v>5</v>
      </c>
    </row>
    <row r="220" spans="1:4" ht="14.25">
      <c r="A220" s="4" t="str">
        <f t="shared" si="4"/>
        <v>0505</v>
      </c>
      <c r="B220" s="4" t="str">
        <f>"2206260809"</f>
        <v>2206260809</v>
      </c>
      <c r="C220" s="5">
        <v>48.9</v>
      </c>
      <c r="D220" s="4" t="s">
        <v>5</v>
      </c>
    </row>
    <row r="221" spans="1:4" ht="14.25">
      <c r="A221" s="4" t="str">
        <f t="shared" si="4"/>
        <v>0505</v>
      </c>
      <c r="B221" s="4" t="str">
        <f>"2206260810"</f>
        <v>2206260810</v>
      </c>
      <c r="C221" s="5">
        <v>59.2</v>
      </c>
      <c r="D221" s="4" t="s">
        <v>5</v>
      </c>
    </row>
    <row r="222" spans="1:4" ht="14.25">
      <c r="A222" s="4" t="str">
        <f t="shared" si="4"/>
        <v>0505</v>
      </c>
      <c r="B222" s="4" t="str">
        <f>"2206260811"</f>
        <v>2206260811</v>
      </c>
      <c r="C222" s="5">
        <v>0</v>
      </c>
      <c r="D222" s="4" t="s">
        <v>4</v>
      </c>
    </row>
    <row r="223" spans="1:4" ht="14.25">
      <c r="A223" s="4" t="str">
        <f t="shared" si="4"/>
        <v>0505</v>
      </c>
      <c r="B223" s="4" t="str">
        <f>"2206260812"</f>
        <v>2206260812</v>
      </c>
      <c r="C223" s="5">
        <v>63.4</v>
      </c>
      <c r="D223" s="4" t="s">
        <v>5</v>
      </c>
    </row>
    <row r="224" spans="1:4" ht="14.25">
      <c r="A224" s="4" t="str">
        <f t="shared" si="4"/>
        <v>0505</v>
      </c>
      <c r="B224" s="4" t="str">
        <f>"2206260813"</f>
        <v>2206260813</v>
      </c>
      <c r="C224" s="5">
        <v>74.9</v>
      </c>
      <c r="D224" s="4" t="s">
        <v>5</v>
      </c>
    </row>
    <row r="225" spans="1:4" ht="14.25">
      <c r="A225" s="4" t="str">
        <f t="shared" si="4"/>
        <v>0505</v>
      </c>
      <c r="B225" s="4" t="str">
        <f>"2206260814"</f>
        <v>2206260814</v>
      </c>
      <c r="C225" s="5">
        <v>0</v>
      </c>
      <c r="D225" s="4" t="s">
        <v>4</v>
      </c>
    </row>
    <row r="226" spans="1:4" ht="14.25">
      <c r="A226" s="4" t="str">
        <f t="shared" si="4"/>
        <v>0505</v>
      </c>
      <c r="B226" s="4" t="str">
        <f>"2206260815"</f>
        <v>2206260815</v>
      </c>
      <c r="C226" s="5">
        <v>70.5</v>
      </c>
      <c r="D226" s="4" t="s">
        <v>5</v>
      </c>
    </row>
    <row r="227" spans="1:4" ht="14.25">
      <c r="A227" s="4" t="str">
        <f t="shared" si="4"/>
        <v>0505</v>
      </c>
      <c r="B227" s="4" t="str">
        <f>"2206260816"</f>
        <v>2206260816</v>
      </c>
      <c r="C227" s="5">
        <v>62.9</v>
      </c>
      <c r="D227" s="4" t="s">
        <v>5</v>
      </c>
    </row>
    <row r="228" spans="1:4" ht="14.25">
      <c r="A228" s="4" t="str">
        <f t="shared" si="4"/>
        <v>0505</v>
      </c>
      <c r="B228" s="4" t="str">
        <f>"2206260817"</f>
        <v>2206260817</v>
      </c>
      <c r="C228" s="5">
        <v>69</v>
      </c>
      <c r="D228" s="4" t="s">
        <v>5</v>
      </c>
    </row>
    <row r="229" spans="1:4" ht="14.25">
      <c r="A229" s="4" t="str">
        <f t="shared" si="4"/>
        <v>0505</v>
      </c>
      <c r="B229" s="4" t="str">
        <f>"2206260818"</f>
        <v>2206260818</v>
      </c>
      <c r="C229" s="5">
        <v>0</v>
      </c>
      <c r="D229" s="4" t="s">
        <v>4</v>
      </c>
    </row>
    <row r="230" spans="1:4" ht="14.25">
      <c r="A230" s="4" t="str">
        <f t="shared" si="4"/>
        <v>0505</v>
      </c>
      <c r="B230" s="4" t="str">
        <f>"2206260819"</f>
        <v>2206260819</v>
      </c>
      <c r="C230" s="5">
        <v>56.1</v>
      </c>
      <c r="D230" s="4" t="s">
        <v>5</v>
      </c>
    </row>
    <row r="231" spans="1:4" ht="14.25">
      <c r="A231" s="4" t="str">
        <f t="shared" si="4"/>
        <v>0505</v>
      </c>
      <c r="B231" s="4" t="str">
        <f>"2206260820"</f>
        <v>2206260820</v>
      </c>
      <c r="C231" s="5">
        <v>56.4</v>
      </c>
      <c r="D231" s="4" t="s">
        <v>5</v>
      </c>
    </row>
    <row r="232" spans="1:4" ht="14.25">
      <c r="A232" s="4" t="str">
        <f t="shared" si="4"/>
        <v>0505</v>
      </c>
      <c r="B232" s="4" t="str">
        <f>"2206260821"</f>
        <v>2206260821</v>
      </c>
      <c r="C232" s="5">
        <v>0</v>
      </c>
      <c r="D232" s="4" t="s">
        <v>4</v>
      </c>
    </row>
    <row r="233" spans="1:4" ht="14.25">
      <c r="A233" s="4" t="str">
        <f t="shared" si="4"/>
        <v>0505</v>
      </c>
      <c r="B233" s="4" t="str">
        <f>"2206260822"</f>
        <v>2206260822</v>
      </c>
      <c r="C233" s="5">
        <v>53.5</v>
      </c>
      <c r="D233" s="4" t="s">
        <v>5</v>
      </c>
    </row>
    <row r="234" spans="1:4" ht="14.25">
      <c r="A234" s="4" t="str">
        <f t="shared" si="4"/>
        <v>0505</v>
      </c>
      <c r="B234" s="4" t="str">
        <f>"2206260823"</f>
        <v>2206260823</v>
      </c>
      <c r="C234" s="5">
        <v>0</v>
      </c>
      <c r="D234" s="4" t="s">
        <v>4</v>
      </c>
    </row>
    <row r="235" spans="1:4" ht="14.25">
      <c r="A235" s="4" t="str">
        <f t="shared" si="4"/>
        <v>0505</v>
      </c>
      <c r="B235" s="4" t="str">
        <f>"2206260824"</f>
        <v>2206260824</v>
      </c>
      <c r="C235" s="5">
        <v>61.1</v>
      </c>
      <c r="D235" s="4" t="s">
        <v>5</v>
      </c>
    </row>
    <row r="236" spans="1:4" ht="14.25">
      <c r="A236" s="4" t="str">
        <f t="shared" si="4"/>
        <v>0505</v>
      </c>
      <c r="B236" s="4" t="str">
        <f>"2206260825"</f>
        <v>2206260825</v>
      </c>
      <c r="C236" s="5">
        <v>60.6</v>
      </c>
      <c r="D236" s="4" t="s">
        <v>5</v>
      </c>
    </row>
    <row r="237" spans="1:4" ht="14.25">
      <c r="A237" s="4" t="str">
        <f t="shared" si="4"/>
        <v>0505</v>
      </c>
      <c r="B237" s="4" t="str">
        <f>"2206260826"</f>
        <v>2206260826</v>
      </c>
      <c r="C237" s="5">
        <v>63.7</v>
      </c>
      <c r="D237" s="4" t="s">
        <v>5</v>
      </c>
    </row>
    <row r="238" spans="1:4" ht="14.25">
      <c r="A238" s="4" t="str">
        <f t="shared" si="4"/>
        <v>0505</v>
      </c>
      <c r="B238" s="4" t="str">
        <f>"2206260827"</f>
        <v>2206260827</v>
      </c>
      <c r="C238" s="5">
        <v>61.2</v>
      </c>
      <c r="D238" s="4" t="s">
        <v>5</v>
      </c>
    </row>
    <row r="239" spans="1:4" ht="14.25">
      <c r="A239" s="4" t="str">
        <f t="shared" si="4"/>
        <v>0505</v>
      </c>
      <c r="B239" s="4" t="str">
        <f>"2206260828"</f>
        <v>2206260828</v>
      </c>
      <c r="C239" s="5">
        <v>68.9</v>
      </c>
      <c r="D239" s="4" t="s">
        <v>5</v>
      </c>
    </row>
    <row r="240" spans="1:4" ht="14.25">
      <c r="A240" s="4" t="str">
        <f t="shared" si="4"/>
        <v>0505</v>
      </c>
      <c r="B240" s="4" t="str">
        <f>"2206260829"</f>
        <v>2206260829</v>
      </c>
      <c r="C240" s="5">
        <v>61.9</v>
      </c>
      <c r="D240" s="4" t="s">
        <v>5</v>
      </c>
    </row>
    <row r="241" spans="1:4" ht="14.25">
      <c r="A241" s="4" t="str">
        <f t="shared" si="4"/>
        <v>0505</v>
      </c>
      <c r="B241" s="4" t="str">
        <f>"2206260830"</f>
        <v>2206260830</v>
      </c>
      <c r="C241" s="5">
        <v>70</v>
      </c>
      <c r="D241" s="4" t="s">
        <v>5</v>
      </c>
    </row>
    <row r="242" spans="1:4" ht="14.25">
      <c r="A242" s="4" t="str">
        <f t="shared" si="4"/>
        <v>0505</v>
      </c>
      <c r="B242" s="4" t="str">
        <f>"2206260901"</f>
        <v>2206260901</v>
      </c>
      <c r="C242" s="5">
        <v>66.8</v>
      </c>
      <c r="D242" s="4" t="s">
        <v>5</v>
      </c>
    </row>
    <row r="243" spans="1:4" ht="14.25">
      <c r="A243" s="4" t="str">
        <f t="shared" si="4"/>
        <v>0505</v>
      </c>
      <c r="B243" s="4" t="str">
        <f>"2206260902"</f>
        <v>2206260902</v>
      </c>
      <c r="C243" s="5">
        <v>0</v>
      </c>
      <c r="D243" s="4" t="s">
        <v>4</v>
      </c>
    </row>
    <row r="244" spans="1:4" ht="14.25">
      <c r="A244" s="4" t="str">
        <f t="shared" si="4"/>
        <v>0505</v>
      </c>
      <c r="B244" s="4" t="str">
        <f>"2206260903"</f>
        <v>2206260903</v>
      </c>
      <c r="C244" s="5">
        <v>0</v>
      </c>
      <c r="D244" s="4" t="s">
        <v>4</v>
      </c>
    </row>
    <row r="245" spans="1:4" ht="14.25">
      <c r="A245" s="4" t="str">
        <f t="shared" si="4"/>
        <v>0505</v>
      </c>
      <c r="B245" s="4" t="str">
        <f>"2206260904"</f>
        <v>2206260904</v>
      </c>
      <c r="C245" s="5">
        <v>76.3</v>
      </c>
      <c r="D245" s="4" t="s">
        <v>5</v>
      </c>
    </row>
    <row r="246" spans="1:4" ht="14.25">
      <c r="A246" s="4" t="str">
        <f t="shared" si="4"/>
        <v>0505</v>
      </c>
      <c r="B246" s="4" t="str">
        <f>"2206260905"</f>
        <v>2206260905</v>
      </c>
      <c r="C246" s="5">
        <v>0</v>
      </c>
      <c r="D246" s="4" t="s">
        <v>4</v>
      </c>
    </row>
    <row r="247" spans="1:4" ht="14.25">
      <c r="A247" s="4" t="str">
        <f t="shared" si="4"/>
        <v>0505</v>
      </c>
      <c r="B247" s="4" t="str">
        <f>"2206260906"</f>
        <v>2206260906</v>
      </c>
      <c r="C247" s="5">
        <v>0</v>
      </c>
      <c r="D247" s="4" t="s">
        <v>4</v>
      </c>
    </row>
    <row r="248" spans="1:4" ht="14.25">
      <c r="A248" s="4" t="str">
        <f t="shared" si="4"/>
        <v>0505</v>
      </c>
      <c r="B248" s="4" t="str">
        <f>"2206260907"</f>
        <v>2206260907</v>
      </c>
      <c r="C248" s="5">
        <v>58.4</v>
      </c>
      <c r="D248" s="4" t="s">
        <v>5</v>
      </c>
    </row>
    <row r="249" spans="1:4" ht="14.25">
      <c r="A249" s="4" t="str">
        <f t="shared" si="4"/>
        <v>0505</v>
      </c>
      <c r="B249" s="4" t="str">
        <f>"2206260908"</f>
        <v>2206260908</v>
      </c>
      <c r="C249" s="5">
        <v>0</v>
      </c>
      <c r="D249" s="4" t="s">
        <v>4</v>
      </c>
    </row>
    <row r="250" spans="1:4" ht="14.25">
      <c r="A250" s="4" t="str">
        <f t="shared" si="4"/>
        <v>0505</v>
      </c>
      <c r="B250" s="4" t="str">
        <f>"2206260909"</f>
        <v>2206260909</v>
      </c>
      <c r="C250" s="5">
        <v>0</v>
      </c>
      <c r="D250" s="4" t="s">
        <v>4</v>
      </c>
    </row>
    <row r="251" spans="1:4" ht="14.25">
      <c r="A251" s="4" t="str">
        <f t="shared" si="4"/>
        <v>0505</v>
      </c>
      <c r="B251" s="4" t="str">
        <f>"2206260910"</f>
        <v>2206260910</v>
      </c>
      <c r="C251" s="5">
        <v>0</v>
      </c>
      <c r="D251" s="4" t="s">
        <v>4</v>
      </c>
    </row>
    <row r="252" spans="1:4" ht="14.25">
      <c r="A252" s="4" t="str">
        <f t="shared" si="4"/>
        <v>0505</v>
      </c>
      <c r="B252" s="4" t="str">
        <f>"2206260911"</f>
        <v>2206260911</v>
      </c>
      <c r="C252" s="5">
        <v>0</v>
      </c>
      <c r="D252" s="4" t="s">
        <v>4</v>
      </c>
    </row>
    <row r="253" spans="1:4" ht="14.25">
      <c r="A253" s="4" t="str">
        <f t="shared" si="4"/>
        <v>0505</v>
      </c>
      <c r="B253" s="4" t="str">
        <f>"2206260912"</f>
        <v>2206260912</v>
      </c>
      <c r="C253" s="5">
        <v>72.6</v>
      </c>
      <c r="D253" s="4" t="s">
        <v>5</v>
      </c>
    </row>
    <row r="254" spans="1:4" ht="14.25">
      <c r="A254" s="4" t="str">
        <f t="shared" si="4"/>
        <v>0505</v>
      </c>
      <c r="B254" s="4" t="str">
        <f>"2206260913"</f>
        <v>2206260913</v>
      </c>
      <c r="C254" s="5">
        <v>65.8</v>
      </c>
      <c r="D254" s="4" t="s">
        <v>5</v>
      </c>
    </row>
    <row r="255" spans="1:4" ht="14.25">
      <c r="A255" s="4" t="str">
        <f t="shared" si="4"/>
        <v>0505</v>
      </c>
      <c r="B255" s="4" t="str">
        <f>"2206260914"</f>
        <v>2206260914</v>
      </c>
      <c r="C255" s="5">
        <v>39.9</v>
      </c>
      <c r="D255" s="4" t="s">
        <v>5</v>
      </c>
    </row>
    <row r="256" spans="1:4" ht="14.25">
      <c r="A256" s="4" t="str">
        <f t="shared" si="4"/>
        <v>0505</v>
      </c>
      <c r="B256" s="4" t="str">
        <f>"2206260915"</f>
        <v>2206260915</v>
      </c>
      <c r="C256" s="5">
        <v>0</v>
      </c>
      <c r="D256" s="4" t="s">
        <v>4</v>
      </c>
    </row>
    <row r="257" spans="1:4" ht="14.25">
      <c r="A257" s="4" t="str">
        <f aca="true" t="shared" si="5" ref="A257:A320">"0505"</f>
        <v>0505</v>
      </c>
      <c r="B257" s="4" t="str">
        <f>"2206260916"</f>
        <v>2206260916</v>
      </c>
      <c r="C257" s="5">
        <v>49.8</v>
      </c>
      <c r="D257" s="4" t="s">
        <v>5</v>
      </c>
    </row>
    <row r="258" spans="1:4" ht="14.25">
      <c r="A258" s="4" t="str">
        <f t="shared" si="5"/>
        <v>0505</v>
      </c>
      <c r="B258" s="4" t="str">
        <f>"2206260917"</f>
        <v>2206260917</v>
      </c>
      <c r="C258" s="5">
        <v>0</v>
      </c>
      <c r="D258" s="4" t="s">
        <v>4</v>
      </c>
    </row>
    <row r="259" spans="1:4" ht="14.25">
      <c r="A259" s="4" t="str">
        <f t="shared" si="5"/>
        <v>0505</v>
      </c>
      <c r="B259" s="4" t="str">
        <f>"2206260918"</f>
        <v>2206260918</v>
      </c>
      <c r="C259" s="5">
        <v>0</v>
      </c>
      <c r="D259" s="4" t="s">
        <v>4</v>
      </c>
    </row>
    <row r="260" spans="1:4" ht="14.25">
      <c r="A260" s="4" t="str">
        <f t="shared" si="5"/>
        <v>0505</v>
      </c>
      <c r="B260" s="4" t="str">
        <f>"2206260919"</f>
        <v>2206260919</v>
      </c>
      <c r="C260" s="5">
        <v>48.9</v>
      </c>
      <c r="D260" s="4" t="s">
        <v>5</v>
      </c>
    </row>
    <row r="261" spans="1:4" ht="14.25">
      <c r="A261" s="4" t="str">
        <f t="shared" si="5"/>
        <v>0505</v>
      </c>
      <c r="B261" s="4" t="str">
        <f>"2206260920"</f>
        <v>2206260920</v>
      </c>
      <c r="C261" s="5">
        <v>0</v>
      </c>
      <c r="D261" s="4" t="s">
        <v>4</v>
      </c>
    </row>
    <row r="262" spans="1:4" ht="14.25">
      <c r="A262" s="4" t="str">
        <f t="shared" si="5"/>
        <v>0505</v>
      </c>
      <c r="B262" s="4" t="str">
        <f>"2206260921"</f>
        <v>2206260921</v>
      </c>
      <c r="C262" s="5">
        <v>0</v>
      </c>
      <c r="D262" s="4" t="s">
        <v>4</v>
      </c>
    </row>
    <row r="263" spans="1:4" ht="14.25">
      <c r="A263" s="4" t="str">
        <f t="shared" si="5"/>
        <v>0505</v>
      </c>
      <c r="B263" s="4" t="str">
        <f>"2206260922"</f>
        <v>2206260922</v>
      </c>
      <c r="C263" s="5">
        <v>62.7</v>
      </c>
      <c r="D263" s="4" t="s">
        <v>5</v>
      </c>
    </row>
    <row r="264" spans="1:4" ht="14.25">
      <c r="A264" s="4" t="str">
        <f t="shared" si="5"/>
        <v>0505</v>
      </c>
      <c r="B264" s="4" t="str">
        <f>"2206260923"</f>
        <v>2206260923</v>
      </c>
      <c r="C264" s="5">
        <v>65.2</v>
      </c>
      <c r="D264" s="4" t="s">
        <v>5</v>
      </c>
    </row>
    <row r="265" spans="1:4" ht="14.25">
      <c r="A265" s="4" t="str">
        <f t="shared" si="5"/>
        <v>0505</v>
      </c>
      <c r="B265" s="4" t="str">
        <f>"2206260924"</f>
        <v>2206260924</v>
      </c>
      <c r="C265" s="5">
        <v>0</v>
      </c>
      <c r="D265" s="4" t="s">
        <v>4</v>
      </c>
    </row>
    <row r="266" spans="1:4" ht="14.25">
      <c r="A266" s="4" t="str">
        <f t="shared" si="5"/>
        <v>0505</v>
      </c>
      <c r="B266" s="4" t="str">
        <f>"2206260925"</f>
        <v>2206260925</v>
      </c>
      <c r="C266" s="5">
        <v>73.7</v>
      </c>
      <c r="D266" s="4" t="s">
        <v>5</v>
      </c>
    </row>
    <row r="267" spans="1:4" ht="14.25">
      <c r="A267" s="4" t="str">
        <f t="shared" si="5"/>
        <v>0505</v>
      </c>
      <c r="B267" s="4" t="str">
        <f>"2206260926"</f>
        <v>2206260926</v>
      </c>
      <c r="C267" s="5">
        <v>64.2</v>
      </c>
      <c r="D267" s="4" t="s">
        <v>5</v>
      </c>
    </row>
    <row r="268" spans="1:4" ht="14.25">
      <c r="A268" s="4" t="str">
        <f t="shared" si="5"/>
        <v>0505</v>
      </c>
      <c r="B268" s="4" t="str">
        <f>"2206260927"</f>
        <v>2206260927</v>
      </c>
      <c r="C268" s="5">
        <v>0</v>
      </c>
      <c r="D268" s="4" t="s">
        <v>4</v>
      </c>
    </row>
    <row r="269" spans="1:4" ht="14.25">
      <c r="A269" s="4" t="str">
        <f t="shared" si="5"/>
        <v>0505</v>
      </c>
      <c r="B269" s="4" t="str">
        <f>"2206260928"</f>
        <v>2206260928</v>
      </c>
      <c r="C269" s="5">
        <v>61.7</v>
      </c>
      <c r="D269" s="4" t="s">
        <v>5</v>
      </c>
    </row>
    <row r="270" spans="1:4" ht="14.25">
      <c r="A270" s="4" t="str">
        <f t="shared" si="5"/>
        <v>0505</v>
      </c>
      <c r="B270" s="4" t="str">
        <f>"2206260929"</f>
        <v>2206260929</v>
      </c>
      <c r="C270" s="5">
        <v>0</v>
      </c>
      <c r="D270" s="4" t="s">
        <v>4</v>
      </c>
    </row>
    <row r="271" spans="1:4" ht="14.25">
      <c r="A271" s="4" t="str">
        <f t="shared" si="5"/>
        <v>0505</v>
      </c>
      <c r="B271" s="4" t="str">
        <f>"2206260930"</f>
        <v>2206260930</v>
      </c>
      <c r="C271" s="5">
        <v>72.9</v>
      </c>
      <c r="D271" s="4" t="s">
        <v>5</v>
      </c>
    </row>
    <row r="272" spans="1:4" ht="14.25">
      <c r="A272" s="4" t="str">
        <f t="shared" si="5"/>
        <v>0505</v>
      </c>
      <c r="B272" s="4" t="str">
        <f>"2206261001"</f>
        <v>2206261001</v>
      </c>
      <c r="C272" s="5">
        <v>63.2</v>
      </c>
      <c r="D272" s="4" t="s">
        <v>5</v>
      </c>
    </row>
    <row r="273" spans="1:4" ht="14.25">
      <c r="A273" s="4" t="str">
        <f t="shared" si="5"/>
        <v>0505</v>
      </c>
      <c r="B273" s="4" t="str">
        <f>"2206261002"</f>
        <v>2206261002</v>
      </c>
      <c r="C273" s="5">
        <v>46.4</v>
      </c>
      <c r="D273" s="4" t="s">
        <v>5</v>
      </c>
    </row>
    <row r="274" spans="1:4" ht="14.25">
      <c r="A274" s="4" t="str">
        <f t="shared" si="5"/>
        <v>0505</v>
      </c>
      <c r="B274" s="4" t="str">
        <f>"2206261003"</f>
        <v>2206261003</v>
      </c>
      <c r="C274" s="5">
        <v>65.2</v>
      </c>
      <c r="D274" s="4" t="s">
        <v>5</v>
      </c>
    </row>
    <row r="275" spans="1:4" ht="14.25">
      <c r="A275" s="4" t="str">
        <f t="shared" si="5"/>
        <v>0505</v>
      </c>
      <c r="B275" s="4" t="str">
        <f>"2206261004"</f>
        <v>2206261004</v>
      </c>
      <c r="C275" s="5">
        <v>61.1</v>
      </c>
      <c r="D275" s="4" t="s">
        <v>5</v>
      </c>
    </row>
    <row r="276" spans="1:4" ht="14.25">
      <c r="A276" s="4" t="str">
        <f t="shared" si="5"/>
        <v>0505</v>
      </c>
      <c r="B276" s="4" t="str">
        <f>"2206261005"</f>
        <v>2206261005</v>
      </c>
      <c r="C276" s="5">
        <v>63.7</v>
      </c>
      <c r="D276" s="4" t="s">
        <v>5</v>
      </c>
    </row>
    <row r="277" spans="1:4" ht="14.25">
      <c r="A277" s="4" t="str">
        <f t="shared" si="5"/>
        <v>0505</v>
      </c>
      <c r="B277" s="4" t="str">
        <f>"2206261006"</f>
        <v>2206261006</v>
      </c>
      <c r="C277" s="5">
        <v>0</v>
      </c>
      <c r="D277" s="4" t="s">
        <v>4</v>
      </c>
    </row>
    <row r="278" spans="1:4" ht="14.25">
      <c r="A278" s="4" t="str">
        <f t="shared" si="5"/>
        <v>0505</v>
      </c>
      <c r="B278" s="4" t="str">
        <f>"2206261007"</f>
        <v>2206261007</v>
      </c>
      <c r="C278" s="5">
        <v>72.7</v>
      </c>
      <c r="D278" s="4" t="s">
        <v>5</v>
      </c>
    </row>
    <row r="279" spans="1:4" ht="14.25">
      <c r="A279" s="4" t="str">
        <f t="shared" si="5"/>
        <v>0505</v>
      </c>
      <c r="B279" s="4" t="str">
        <f>"2206261008"</f>
        <v>2206261008</v>
      </c>
      <c r="C279" s="5">
        <v>78.7</v>
      </c>
      <c r="D279" s="4" t="s">
        <v>5</v>
      </c>
    </row>
    <row r="280" spans="1:4" ht="14.25">
      <c r="A280" s="4" t="str">
        <f t="shared" si="5"/>
        <v>0505</v>
      </c>
      <c r="B280" s="4" t="str">
        <f>"2206261009"</f>
        <v>2206261009</v>
      </c>
      <c r="C280" s="5">
        <v>73.9</v>
      </c>
      <c r="D280" s="4" t="s">
        <v>5</v>
      </c>
    </row>
    <row r="281" spans="1:4" ht="14.25">
      <c r="A281" s="4" t="str">
        <f t="shared" si="5"/>
        <v>0505</v>
      </c>
      <c r="B281" s="4" t="str">
        <f>"2206261010"</f>
        <v>2206261010</v>
      </c>
      <c r="C281" s="5">
        <v>61.8</v>
      </c>
      <c r="D281" s="4" t="s">
        <v>5</v>
      </c>
    </row>
    <row r="282" spans="1:4" ht="14.25">
      <c r="A282" s="4" t="str">
        <f t="shared" si="5"/>
        <v>0505</v>
      </c>
      <c r="B282" s="4" t="str">
        <f>"2206261011"</f>
        <v>2206261011</v>
      </c>
      <c r="C282" s="5">
        <v>0</v>
      </c>
      <c r="D282" s="4" t="s">
        <v>4</v>
      </c>
    </row>
    <row r="283" spans="1:4" ht="14.25">
      <c r="A283" s="4" t="str">
        <f t="shared" si="5"/>
        <v>0505</v>
      </c>
      <c r="B283" s="4" t="str">
        <f>"2206261012"</f>
        <v>2206261012</v>
      </c>
      <c r="C283" s="5">
        <v>69.3</v>
      </c>
      <c r="D283" s="4" t="s">
        <v>5</v>
      </c>
    </row>
    <row r="284" spans="1:4" ht="14.25">
      <c r="A284" s="4" t="str">
        <f t="shared" si="5"/>
        <v>0505</v>
      </c>
      <c r="B284" s="4" t="str">
        <f>"2206261013"</f>
        <v>2206261013</v>
      </c>
      <c r="C284" s="5">
        <v>68.7</v>
      </c>
      <c r="D284" s="4" t="s">
        <v>5</v>
      </c>
    </row>
    <row r="285" spans="1:4" ht="14.25">
      <c r="A285" s="4" t="str">
        <f t="shared" si="5"/>
        <v>0505</v>
      </c>
      <c r="B285" s="4" t="str">
        <f>"2206261014"</f>
        <v>2206261014</v>
      </c>
      <c r="C285" s="5">
        <v>55.2</v>
      </c>
      <c r="D285" s="4" t="s">
        <v>5</v>
      </c>
    </row>
    <row r="286" spans="1:4" ht="14.25">
      <c r="A286" s="4" t="str">
        <f t="shared" si="5"/>
        <v>0505</v>
      </c>
      <c r="B286" s="4" t="str">
        <f>"2206261015"</f>
        <v>2206261015</v>
      </c>
      <c r="C286" s="5">
        <v>67.5</v>
      </c>
      <c r="D286" s="4" t="s">
        <v>5</v>
      </c>
    </row>
    <row r="287" spans="1:4" ht="14.25">
      <c r="A287" s="4" t="str">
        <f t="shared" si="5"/>
        <v>0505</v>
      </c>
      <c r="B287" s="4" t="str">
        <f>"2206261016"</f>
        <v>2206261016</v>
      </c>
      <c r="C287" s="5">
        <v>75.7</v>
      </c>
      <c r="D287" s="4" t="s">
        <v>5</v>
      </c>
    </row>
    <row r="288" spans="1:4" ht="14.25">
      <c r="A288" s="4" t="str">
        <f t="shared" si="5"/>
        <v>0505</v>
      </c>
      <c r="B288" s="4" t="str">
        <f>"2206261017"</f>
        <v>2206261017</v>
      </c>
      <c r="C288" s="5">
        <v>0</v>
      </c>
      <c r="D288" s="4" t="s">
        <v>4</v>
      </c>
    </row>
    <row r="289" spans="1:4" ht="14.25">
      <c r="A289" s="4" t="str">
        <f t="shared" si="5"/>
        <v>0505</v>
      </c>
      <c r="B289" s="4" t="str">
        <f>"2206261018"</f>
        <v>2206261018</v>
      </c>
      <c r="C289" s="5">
        <v>61.6</v>
      </c>
      <c r="D289" s="4" t="s">
        <v>5</v>
      </c>
    </row>
    <row r="290" spans="1:4" ht="14.25">
      <c r="A290" s="4" t="str">
        <f t="shared" si="5"/>
        <v>0505</v>
      </c>
      <c r="B290" s="4" t="str">
        <f>"2206261019"</f>
        <v>2206261019</v>
      </c>
      <c r="C290" s="5">
        <v>0</v>
      </c>
      <c r="D290" s="4" t="s">
        <v>4</v>
      </c>
    </row>
    <row r="291" spans="1:4" ht="14.25">
      <c r="A291" s="4" t="str">
        <f t="shared" si="5"/>
        <v>0505</v>
      </c>
      <c r="B291" s="4" t="str">
        <f>"2206261020"</f>
        <v>2206261020</v>
      </c>
      <c r="C291" s="5">
        <v>70.3</v>
      </c>
      <c r="D291" s="4" t="s">
        <v>5</v>
      </c>
    </row>
    <row r="292" spans="1:4" ht="14.25">
      <c r="A292" s="4" t="str">
        <f t="shared" si="5"/>
        <v>0505</v>
      </c>
      <c r="B292" s="4" t="str">
        <f>"2206261021"</f>
        <v>2206261021</v>
      </c>
      <c r="C292" s="5">
        <v>0</v>
      </c>
      <c r="D292" s="4" t="s">
        <v>4</v>
      </c>
    </row>
    <row r="293" spans="1:4" ht="14.25">
      <c r="A293" s="4" t="str">
        <f t="shared" si="5"/>
        <v>0505</v>
      </c>
      <c r="B293" s="4" t="str">
        <f>"2206261022"</f>
        <v>2206261022</v>
      </c>
      <c r="C293" s="5">
        <v>70.1</v>
      </c>
      <c r="D293" s="4" t="s">
        <v>5</v>
      </c>
    </row>
    <row r="294" spans="1:4" ht="14.25">
      <c r="A294" s="4" t="str">
        <f t="shared" si="5"/>
        <v>0505</v>
      </c>
      <c r="B294" s="4" t="str">
        <f>"2206261023"</f>
        <v>2206261023</v>
      </c>
      <c r="C294" s="5">
        <v>69.2</v>
      </c>
      <c r="D294" s="4" t="s">
        <v>5</v>
      </c>
    </row>
    <row r="295" spans="1:4" ht="14.25">
      <c r="A295" s="4" t="str">
        <f t="shared" si="5"/>
        <v>0505</v>
      </c>
      <c r="B295" s="4" t="str">
        <f>"2206261024"</f>
        <v>2206261024</v>
      </c>
      <c r="C295" s="5">
        <v>56.8</v>
      </c>
      <c r="D295" s="4" t="s">
        <v>5</v>
      </c>
    </row>
    <row r="296" spans="1:4" ht="14.25">
      <c r="A296" s="4" t="str">
        <f t="shared" si="5"/>
        <v>0505</v>
      </c>
      <c r="B296" s="4" t="str">
        <f>"2206261025"</f>
        <v>2206261025</v>
      </c>
      <c r="C296" s="5">
        <v>0</v>
      </c>
      <c r="D296" s="4" t="s">
        <v>4</v>
      </c>
    </row>
    <row r="297" spans="1:4" ht="14.25">
      <c r="A297" s="4" t="str">
        <f t="shared" si="5"/>
        <v>0505</v>
      </c>
      <c r="B297" s="4" t="str">
        <f>"2206261026"</f>
        <v>2206261026</v>
      </c>
      <c r="C297" s="5">
        <v>0</v>
      </c>
      <c r="D297" s="4" t="s">
        <v>4</v>
      </c>
    </row>
    <row r="298" spans="1:4" ht="14.25">
      <c r="A298" s="4" t="str">
        <f t="shared" si="5"/>
        <v>0505</v>
      </c>
      <c r="B298" s="4" t="str">
        <f>"2206261027"</f>
        <v>2206261027</v>
      </c>
      <c r="C298" s="5">
        <v>0</v>
      </c>
      <c r="D298" s="4" t="s">
        <v>4</v>
      </c>
    </row>
    <row r="299" spans="1:4" ht="14.25">
      <c r="A299" s="4" t="str">
        <f t="shared" si="5"/>
        <v>0505</v>
      </c>
      <c r="B299" s="4" t="str">
        <f>"2206261028"</f>
        <v>2206261028</v>
      </c>
      <c r="C299" s="5">
        <v>0</v>
      </c>
      <c r="D299" s="4" t="s">
        <v>4</v>
      </c>
    </row>
    <row r="300" spans="1:4" ht="14.25">
      <c r="A300" s="4" t="str">
        <f t="shared" si="5"/>
        <v>0505</v>
      </c>
      <c r="B300" s="4" t="str">
        <f>"2206261029"</f>
        <v>2206261029</v>
      </c>
      <c r="C300" s="5">
        <v>67.4</v>
      </c>
      <c r="D300" s="4" t="s">
        <v>5</v>
      </c>
    </row>
    <row r="301" spans="1:4" ht="14.25">
      <c r="A301" s="4" t="str">
        <f t="shared" si="5"/>
        <v>0505</v>
      </c>
      <c r="B301" s="4" t="str">
        <f>"2206261030"</f>
        <v>2206261030</v>
      </c>
      <c r="C301" s="5">
        <v>40.4</v>
      </c>
      <c r="D301" s="4" t="s">
        <v>5</v>
      </c>
    </row>
    <row r="302" spans="1:4" ht="14.25">
      <c r="A302" s="4" t="str">
        <f t="shared" si="5"/>
        <v>0505</v>
      </c>
      <c r="B302" s="4" t="str">
        <f>"2206261101"</f>
        <v>2206261101</v>
      </c>
      <c r="C302" s="5">
        <v>62.2</v>
      </c>
      <c r="D302" s="4" t="s">
        <v>5</v>
      </c>
    </row>
    <row r="303" spans="1:4" ht="14.25">
      <c r="A303" s="4" t="str">
        <f t="shared" si="5"/>
        <v>0505</v>
      </c>
      <c r="B303" s="4" t="str">
        <f>"2206261102"</f>
        <v>2206261102</v>
      </c>
      <c r="C303" s="5">
        <v>60.3</v>
      </c>
      <c r="D303" s="4" t="s">
        <v>5</v>
      </c>
    </row>
    <row r="304" spans="1:4" ht="14.25">
      <c r="A304" s="4" t="str">
        <f t="shared" si="5"/>
        <v>0505</v>
      </c>
      <c r="B304" s="4" t="str">
        <f>"2206261103"</f>
        <v>2206261103</v>
      </c>
      <c r="C304" s="5">
        <v>0</v>
      </c>
      <c r="D304" s="4" t="s">
        <v>4</v>
      </c>
    </row>
    <row r="305" spans="1:4" ht="14.25">
      <c r="A305" s="4" t="str">
        <f t="shared" si="5"/>
        <v>0505</v>
      </c>
      <c r="B305" s="4" t="str">
        <f>"2206261104"</f>
        <v>2206261104</v>
      </c>
      <c r="C305" s="5">
        <v>62.4</v>
      </c>
      <c r="D305" s="4" t="s">
        <v>5</v>
      </c>
    </row>
    <row r="306" spans="1:4" ht="14.25">
      <c r="A306" s="4" t="str">
        <f t="shared" si="5"/>
        <v>0505</v>
      </c>
      <c r="B306" s="4" t="str">
        <f>"2206261105"</f>
        <v>2206261105</v>
      </c>
      <c r="C306" s="5">
        <v>0</v>
      </c>
      <c r="D306" s="4" t="s">
        <v>4</v>
      </c>
    </row>
    <row r="307" spans="1:4" ht="14.25">
      <c r="A307" s="4" t="str">
        <f t="shared" si="5"/>
        <v>0505</v>
      </c>
      <c r="B307" s="4" t="str">
        <f>"2206261106"</f>
        <v>2206261106</v>
      </c>
      <c r="C307" s="5">
        <v>67.8</v>
      </c>
      <c r="D307" s="4" t="s">
        <v>5</v>
      </c>
    </row>
    <row r="308" spans="1:4" ht="14.25">
      <c r="A308" s="4" t="str">
        <f t="shared" si="5"/>
        <v>0505</v>
      </c>
      <c r="B308" s="4" t="str">
        <f>"2206261107"</f>
        <v>2206261107</v>
      </c>
      <c r="C308" s="5">
        <v>68.9</v>
      </c>
      <c r="D308" s="4" t="s">
        <v>5</v>
      </c>
    </row>
    <row r="309" spans="1:4" ht="14.25">
      <c r="A309" s="4" t="str">
        <f t="shared" si="5"/>
        <v>0505</v>
      </c>
      <c r="B309" s="4" t="str">
        <f>"2206261108"</f>
        <v>2206261108</v>
      </c>
      <c r="C309" s="5">
        <v>0</v>
      </c>
      <c r="D309" s="4" t="s">
        <v>4</v>
      </c>
    </row>
    <row r="310" spans="1:4" ht="14.25">
      <c r="A310" s="4" t="str">
        <f t="shared" si="5"/>
        <v>0505</v>
      </c>
      <c r="B310" s="4" t="str">
        <f>"2206261109"</f>
        <v>2206261109</v>
      </c>
      <c r="C310" s="5">
        <v>65.3</v>
      </c>
      <c r="D310" s="4" t="s">
        <v>5</v>
      </c>
    </row>
    <row r="311" spans="1:4" ht="14.25">
      <c r="A311" s="4" t="str">
        <f t="shared" si="5"/>
        <v>0505</v>
      </c>
      <c r="B311" s="4" t="str">
        <f>"2206261110"</f>
        <v>2206261110</v>
      </c>
      <c r="C311" s="5">
        <v>0</v>
      </c>
      <c r="D311" s="4" t="s">
        <v>4</v>
      </c>
    </row>
    <row r="312" spans="1:4" ht="14.25">
      <c r="A312" s="4" t="str">
        <f t="shared" si="5"/>
        <v>0505</v>
      </c>
      <c r="B312" s="4" t="str">
        <f>"2206261111"</f>
        <v>2206261111</v>
      </c>
      <c r="C312" s="5">
        <v>0</v>
      </c>
      <c r="D312" s="4" t="s">
        <v>4</v>
      </c>
    </row>
    <row r="313" spans="1:4" ht="14.25">
      <c r="A313" s="4" t="str">
        <f t="shared" si="5"/>
        <v>0505</v>
      </c>
      <c r="B313" s="4" t="str">
        <f>"2206261112"</f>
        <v>2206261112</v>
      </c>
      <c r="C313" s="5">
        <v>66.7</v>
      </c>
      <c r="D313" s="4" t="s">
        <v>5</v>
      </c>
    </row>
    <row r="314" spans="1:4" ht="14.25">
      <c r="A314" s="4" t="str">
        <f t="shared" si="5"/>
        <v>0505</v>
      </c>
      <c r="B314" s="4" t="str">
        <f>"2206261113"</f>
        <v>2206261113</v>
      </c>
      <c r="C314" s="5">
        <v>68.4</v>
      </c>
      <c r="D314" s="4" t="s">
        <v>5</v>
      </c>
    </row>
    <row r="315" spans="1:4" ht="14.25">
      <c r="A315" s="4" t="str">
        <f t="shared" si="5"/>
        <v>0505</v>
      </c>
      <c r="B315" s="4" t="str">
        <f>"2206261114"</f>
        <v>2206261114</v>
      </c>
      <c r="C315" s="5">
        <v>0</v>
      </c>
      <c r="D315" s="4" t="s">
        <v>4</v>
      </c>
    </row>
    <row r="316" spans="1:4" ht="14.25">
      <c r="A316" s="4" t="str">
        <f t="shared" si="5"/>
        <v>0505</v>
      </c>
      <c r="B316" s="4" t="str">
        <f>"2206261115"</f>
        <v>2206261115</v>
      </c>
      <c r="C316" s="5">
        <v>0</v>
      </c>
      <c r="D316" s="4" t="s">
        <v>4</v>
      </c>
    </row>
    <row r="317" spans="1:4" ht="14.25">
      <c r="A317" s="4" t="str">
        <f t="shared" si="5"/>
        <v>0505</v>
      </c>
      <c r="B317" s="4" t="str">
        <f>"2206261116"</f>
        <v>2206261116</v>
      </c>
      <c r="C317" s="5">
        <v>67.8</v>
      </c>
      <c r="D317" s="4" t="s">
        <v>5</v>
      </c>
    </row>
    <row r="318" spans="1:4" ht="14.25">
      <c r="A318" s="4" t="str">
        <f t="shared" si="5"/>
        <v>0505</v>
      </c>
      <c r="B318" s="4" t="str">
        <f>"2206261117"</f>
        <v>2206261117</v>
      </c>
      <c r="C318" s="5">
        <v>0</v>
      </c>
      <c r="D318" s="4" t="s">
        <v>4</v>
      </c>
    </row>
    <row r="319" spans="1:4" ht="14.25">
      <c r="A319" s="4" t="str">
        <f t="shared" si="5"/>
        <v>0505</v>
      </c>
      <c r="B319" s="4" t="str">
        <f>"2206261118"</f>
        <v>2206261118</v>
      </c>
      <c r="C319" s="5">
        <v>0</v>
      </c>
      <c r="D319" s="4" t="s">
        <v>4</v>
      </c>
    </row>
    <row r="320" spans="1:4" ht="14.25">
      <c r="A320" s="4" t="str">
        <f t="shared" si="5"/>
        <v>0505</v>
      </c>
      <c r="B320" s="4" t="str">
        <f>"2206261119"</f>
        <v>2206261119</v>
      </c>
      <c r="C320" s="5">
        <v>0</v>
      </c>
      <c r="D320" s="4" t="s">
        <v>4</v>
      </c>
    </row>
    <row r="321" spans="1:4" ht="14.25">
      <c r="A321" s="4" t="str">
        <f aca="true" t="shared" si="6" ref="A321:A374">"0505"</f>
        <v>0505</v>
      </c>
      <c r="B321" s="4" t="str">
        <f>"2206261120"</f>
        <v>2206261120</v>
      </c>
      <c r="C321" s="5">
        <v>76.5</v>
      </c>
      <c r="D321" s="4" t="s">
        <v>5</v>
      </c>
    </row>
    <row r="322" spans="1:4" ht="14.25">
      <c r="A322" s="4" t="str">
        <f t="shared" si="6"/>
        <v>0505</v>
      </c>
      <c r="B322" s="4" t="str">
        <f>"2206261121"</f>
        <v>2206261121</v>
      </c>
      <c r="C322" s="5">
        <v>0</v>
      </c>
      <c r="D322" s="4" t="s">
        <v>4</v>
      </c>
    </row>
    <row r="323" spans="1:4" ht="14.25">
      <c r="A323" s="4" t="str">
        <f t="shared" si="6"/>
        <v>0505</v>
      </c>
      <c r="B323" s="4" t="str">
        <f>"2206261122"</f>
        <v>2206261122</v>
      </c>
      <c r="C323" s="5">
        <v>65.8</v>
      </c>
      <c r="D323" s="4" t="s">
        <v>5</v>
      </c>
    </row>
    <row r="324" spans="1:4" ht="14.25">
      <c r="A324" s="4" t="str">
        <f t="shared" si="6"/>
        <v>0505</v>
      </c>
      <c r="B324" s="4" t="str">
        <f>"2206261123"</f>
        <v>2206261123</v>
      </c>
      <c r="C324" s="5">
        <v>68.4</v>
      </c>
      <c r="D324" s="4" t="s">
        <v>5</v>
      </c>
    </row>
    <row r="325" spans="1:4" ht="14.25">
      <c r="A325" s="4" t="str">
        <f t="shared" si="6"/>
        <v>0505</v>
      </c>
      <c r="B325" s="4" t="str">
        <f>"2206261124"</f>
        <v>2206261124</v>
      </c>
      <c r="C325" s="5">
        <v>68.7</v>
      </c>
      <c r="D325" s="4" t="s">
        <v>5</v>
      </c>
    </row>
    <row r="326" spans="1:4" ht="14.25">
      <c r="A326" s="4" t="str">
        <f t="shared" si="6"/>
        <v>0505</v>
      </c>
      <c r="B326" s="4" t="str">
        <f>"2206261125"</f>
        <v>2206261125</v>
      </c>
      <c r="C326" s="5">
        <v>0</v>
      </c>
      <c r="D326" s="4" t="s">
        <v>4</v>
      </c>
    </row>
    <row r="327" spans="1:4" ht="14.25">
      <c r="A327" s="4" t="str">
        <f t="shared" si="6"/>
        <v>0505</v>
      </c>
      <c r="B327" s="4" t="str">
        <f>"2206261126"</f>
        <v>2206261126</v>
      </c>
      <c r="C327" s="5">
        <v>69.9</v>
      </c>
      <c r="D327" s="4" t="s">
        <v>5</v>
      </c>
    </row>
    <row r="328" spans="1:4" ht="14.25">
      <c r="A328" s="4" t="str">
        <f t="shared" si="6"/>
        <v>0505</v>
      </c>
      <c r="B328" s="4" t="str">
        <f>"2206261127"</f>
        <v>2206261127</v>
      </c>
      <c r="C328" s="5">
        <v>0</v>
      </c>
      <c r="D328" s="4" t="s">
        <v>4</v>
      </c>
    </row>
    <row r="329" spans="1:4" ht="14.25">
      <c r="A329" s="4" t="str">
        <f t="shared" si="6"/>
        <v>0505</v>
      </c>
      <c r="B329" s="4" t="str">
        <f>"2206261128"</f>
        <v>2206261128</v>
      </c>
      <c r="C329" s="5">
        <v>0</v>
      </c>
      <c r="D329" s="4" t="s">
        <v>4</v>
      </c>
    </row>
    <row r="330" spans="1:4" ht="14.25">
      <c r="A330" s="4" t="str">
        <f t="shared" si="6"/>
        <v>0505</v>
      </c>
      <c r="B330" s="4" t="str">
        <f>"2206261129"</f>
        <v>2206261129</v>
      </c>
      <c r="C330" s="5">
        <v>65.1</v>
      </c>
      <c r="D330" s="4" t="s">
        <v>5</v>
      </c>
    </row>
    <row r="331" spans="1:4" ht="14.25">
      <c r="A331" s="4" t="str">
        <f t="shared" si="6"/>
        <v>0505</v>
      </c>
      <c r="B331" s="4" t="str">
        <f>"2206261130"</f>
        <v>2206261130</v>
      </c>
      <c r="C331" s="5">
        <v>66.6</v>
      </c>
      <c r="D331" s="4" t="s">
        <v>5</v>
      </c>
    </row>
    <row r="332" spans="1:4" ht="14.25">
      <c r="A332" s="4" t="str">
        <f t="shared" si="6"/>
        <v>0505</v>
      </c>
      <c r="B332" s="4" t="str">
        <f>"2206261201"</f>
        <v>2206261201</v>
      </c>
      <c r="C332" s="5">
        <v>0</v>
      </c>
      <c r="D332" s="4" t="s">
        <v>4</v>
      </c>
    </row>
    <row r="333" spans="1:4" ht="14.25">
      <c r="A333" s="4" t="str">
        <f t="shared" si="6"/>
        <v>0505</v>
      </c>
      <c r="B333" s="4" t="str">
        <f>"2206261202"</f>
        <v>2206261202</v>
      </c>
      <c r="C333" s="5">
        <v>68.5</v>
      </c>
      <c r="D333" s="4" t="s">
        <v>5</v>
      </c>
    </row>
    <row r="334" spans="1:4" ht="14.25">
      <c r="A334" s="4" t="str">
        <f t="shared" si="6"/>
        <v>0505</v>
      </c>
      <c r="B334" s="4" t="str">
        <f>"2206261203"</f>
        <v>2206261203</v>
      </c>
      <c r="C334" s="5">
        <v>0</v>
      </c>
      <c r="D334" s="4" t="s">
        <v>4</v>
      </c>
    </row>
    <row r="335" spans="1:4" ht="14.25">
      <c r="A335" s="4" t="str">
        <f t="shared" si="6"/>
        <v>0505</v>
      </c>
      <c r="B335" s="4" t="str">
        <f>"2206261204"</f>
        <v>2206261204</v>
      </c>
      <c r="C335" s="5">
        <v>0</v>
      </c>
      <c r="D335" s="4" t="s">
        <v>4</v>
      </c>
    </row>
    <row r="336" spans="1:4" ht="14.25">
      <c r="A336" s="4" t="str">
        <f t="shared" si="6"/>
        <v>0505</v>
      </c>
      <c r="B336" s="4" t="str">
        <f>"2206261205"</f>
        <v>2206261205</v>
      </c>
      <c r="C336" s="5">
        <v>0</v>
      </c>
      <c r="D336" s="4" t="s">
        <v>4</v>
      </c>
    </row>
    <row r="337" spans="1:4" ht="14.25">
      <c r="A337" s="4" t="str">
        <f t="shared" si="6"/>
        <v>0505</v>
      </c>
      <c r="B337" s="4" t="str">
        <f>"2206261206"</f>
        <v>2206261206</v>
      </c>
      <c r="C337" s="5">
        <v>0</v>
      </c>
      <c r="D337" s="4" t="s">
        <v>4</v>
      </c>
    </row>
    <row r="338" spans="1:4" ht="14.25">
      <c r="A338" s="4" t="str">
        <f t="shared" si="6"/>
        <v>0505</v>
      </c>
      <c r="B338" s="4" t="str">
        <f>"2206261207"</f>
        <v>2206261207</v>
      </c>
      <c r="C338" s="5">
        <v>0</v>
      </c>
      <c r="D338" s="4" t="s">
        <v>4</v>
      </c>
    </row>
    <row r="339" spans="1:4" ht="14.25">
      <c r="A339" s="4" t="str">
        <f t="shared" si="6"/>
        <v>0505</v>
      </c>
      <c r="B339" s="4" t="str">
        <f>"2206261208"</f>
        <v>2206261208</v>
      </c>
      <c r="C339" s="5">
        <v>0</v>
      </c>
      <c r="D339" s="4" t="s">
        <v>4</v>
      </c>
    </row>
    <row r="340" spans="1:4" ht="14.25">
      <c r="A340" s="4" t="str">
        <f t="shared" si="6"/>
        <v>0505</v>
      </c>
      <c r="B340" s="4" t="str">
        <f>"2206261209"</f>
        <v>2206261209</v>
      </c>
      <c r="C340" s="5">
        <v>0</v>
      </c>
      <c r="D340" s="4" t="s">
        <v>4</v>
      </c>
    </row>
    <row r="341" spans="1:4" ht="14.25">
      <c r="A341" s="4" t="str">
        <f t="shared" si="6"/>
        <v>0505</v>
      </c>
      <c r="B341" s="4" t="str">
        <f>"2206261210"</f>
        <v>2206261210</v>
      </c>
      <c r="C341" s="5">
        <v>73.9</v>
      </c>
      <c r="D341" s="4" t="s">
        <v>5</v>
      </c>
    </row>
    <row r="342" spans="1:4" ht="14.25">
      <c r="A342" s="4" t="str">
        <f t="shared" si="6"/>
        <v>0505</v>
      </c>
      <c r="B342" s="4" t="str">
        <f>"2206261211"</f>
        <v>2206261211</v>
      </c>
      <c r="C342" s="5">
        <v>0</v>
      </c>
      <c r="D342" s="4" t="s">
        <v>4</v>
      </c>
    </row>
    <row r="343" spans="1:4" ht="14.25">
      <c r="A343" s="4" t="str">
        <f t="shared" si="6"/>
        <v>0505</v>
      </c>
      <c r="B343" s="4" t="str">
        <f>"2206261212"</f>
        <v>2206261212</v>
      </c>
      <c r="C343" s="5">
        <v>72.1</v>
      </c>
      <c r="D343" s="4" t="s">
        <v>5</v>
      </c>
    </row>
    <row r="344" spans="1:4" ht="14.25">
      <c r="A344" s="4" t="str">
        <f t="shared" si="6"/>
        <v>0505</v>
      </c>
      <c r="B344" s="4" t="str">
        <f>"2206261213"</f>
        <v>2206261213</v>
      </c>
      <c r="C344" s="5">
        <v>76.2</v>
      </c>
      <c r="D344" s="4" t="s">
        <v>5</v>
      </c>
    </row>
    <row r="345" spans="1:4" ht="14.25">
      <c r="A345" s="4" t="str">
        <f t="shared" si="6"/>
        <v>0505</v>
      </c>
      <c r="B345" s="4" t="str">
        <f>"2206261214"</f>
        <v>2206261214</v>
      </c>
      <c r="C345" s="5">
        <v>0</v>
      </c>
      <c r="D345" s="4" t="s">
        <v>4</v>
      </c>
    </row>
    <row r="346" spans="1:4" ht="14.25">
      <c r="A346" s="4" t="str">
        <f t="shared" si="6"/>
        <v>0505</v>
      </c>
      <c r="B346" s="4" t="str">
        <f>"2206261215"</f>
        <v>2206261215</v>
      </c>
      <c r="C346" s="5">
        <v>54.8</v>
      </c>
      <c r="D346" s="4" t="s">
        <v>5</v>
      </c>
    </row>
    <row r="347" spans="1:4" ht="14.25">
      <c r="A347" s="4" t="str">
        <f t="shared" si="6"/>
        <v>0505</v>
      </c>
      <c r="B347" s="4" t="str">
        <f>"2206261216"</f>
        <v>2206261216</v>
      </c>
      <c r="C347" s="5">
        <v>63.1</v>
      </c>
      <c r="D347" s="4" t="s">
        <v>5</v>
      </c>
    </row>
    <row r="348" spans="1:4" ht="14.25">
      <c r="A348" s="4" t="str">
        <f t="shared" si="6"/>
        <v>0505</v>
      </c>
      <c r="B348" s="4" t="str">
        <f>"2206261217"</f>
        <v>2206261217</v>
      </c>
      <c r="C348" s="5">
        <v>0</v>
      </c>
      <c r="D348" s="4" t="s">
        <v>4</v>
      </c>
    </row>
    <row r="349" spans="1:4" ht="14.25">
      <c r="A349" s="4" t="str">
        <f t="shared" si="6"/>
        <v>0505</v>
      </c>
      <c r="B349" s="4" t="str">
        <f>"2206261218"</f>
        <v>2206261218</v>
      </c>
      <c r="C349" s="5">
        <v>0</v>
      </c>
      <c r="D349" s="4" t="s">
        <v>4</v>
      </c>
    </row>
    <row r="350" spans="1:4" ht="14.25">
      <c r="A350" s="4" t="str">
        <f t="shared" si="6"/>
        <v>0505</v>
      </c>
      <c r="B350" s="4" t="str">
        <f>"2206261219"</f>
        <v>2206261219</v>
      </c>
      <c r="C350" s="5">
        <v>57.4</v>
      </c>
      <c r="D350" s="4" t="s">
        <v>5</v>
      </c>
    </row>
    <row r="351" spans="1:4" ht="14.25">
      <c r="A351" s="4" t="str">
        <f t="shared" si="6"/>
        <v>0505</v>
      </c>
      <c r="B351" s="4" t="str">
        <f>"2206261220"</f>
        <v>2206261220</v>
      </c>
      <c r="C351" s="5">
        <v>68.4</v>
      </c>
      <c r="D351" s="4" t="s">
        <v>5</v>
      </c>
    </row>
    <row r="352" spans="1:4" ht="14.25">
      <c r="A352" s="4" t="str">
        <f t="shared" si="6"/>
        <v>0505</v>
      </c>
      <c r="B352" s="4" t="str">
        <f>"2206261221"</f>
        <v>2206261221</v>
      </c>
      <c r="C352" s="5">
        <v>57.1</v>
      </c>
      <c r="D352" s="4" t="s">
        <v>5</v>
      </c>
    </row>
    <row r="353" spans="1:4" ht="14.25">
      <c r="A353" s="4" t="str">
        <f t="shared" si="6"/>
        <v>0505</v>
      </c>
      <c r="B353" s="4" t="str">
        <f>"2206261222"</f>
        <v>2206261222</v>
      </c>
      <c r="C353" s="5">
        <v>66.3</v>
      </c>
      <c r="D353" s="4" t="s">
        <v>5</v>
      </c>
    </row>
    <row r="354" spans="1:4" ht="14.25">
      <c r="A354" s="4" t="str">
        <f t="shared" si="6"/>
        <v>0505</v>
      </c>
      <c r="B354" s="4" t="str">
        <f>"2206261223"</f>
        <v>2206261223</v>
      </c>
      <c r="C354" s="5">
        <v>64.8</v>
      </c>
      <c r="D354" s="4" t="s">
        <v>5</v>
      </c>
    </row>
    <row r="355" spans="1:4" ht="14.25">
      <c r="A355" s="4" t="str">
        <f t="shared" si="6"/>
        <v>0505</v>
      </c>
      <c r="B355" s="4" t="str">
        <f>"2206261224"</f>
        <v>2206261224</v>
      </c>
      <c r="C355" s="5">
        <v>67.5</v>
      </c>
      <c r="D355" s="4" t="s">
        <v>5</v>
      </c>
    </row>
    <row r="356" spans="1:4" ht="14.25">
      <c r="A356" s="4" t="str">
        <f t="shared" si="6"/>
        <v>0505</v>
      </c>
      <c r="B356" s="4" t="str">
        <f>"2206261225"</f>
        <v>2206261225</v>
      </c>
      <c r="C356" s="5">
        <v>71</v>
      </c>
      <c r="D356" s="4" t="s">
        <v>5</v>
      </c>
    </row>
    <row r="357" spans="1:4" ht="14.25">
      <c r="A357" s="4" t="str">
        <f t="shared" si="6"/>
        <v>0505</v>
      </c>
      <c r="B357" s="4" t="str">
        <f>"2206261226"</f>
        <v>2206261226</v>
      </c>
      <c r="C357" s="5">
        <v>57.4</v>
      </c>
      <c r="D357" s="4" t="s">
        <v>5</v>
      </c>
    </row>
    <row r="358" spans="1:4" ht="14.25">
      <c r="A358" s="4" t="str">
        <f t="shared" si="6"/>
        <v>0505</v>
      </c>
      <c r="B358" s="4" t="str">
        <f>"2206261227"</f>
        <v>2206261227</v>
      </c>
      <c r="C358" s="5">
        <v>51</v>
      </c>
      <c r="D358" s="4" t="s">
        <v>5</v>
      </c>
    </row>
    <row r="359" spans="1:4" ht="14.25">
      <c r="A359" s="4" t="str">
        <f t="shared" si="6"/>
        <v>0505</v>
      </c>
      <c r="B359" s="4" t="str">
        <f>"2206261228"</f>
        <v>2206261228</v>
      </c>
      <c r="C359" s="5">
        <v>54.3</v>
      </c>
      <c r="D359" s="4" t="s">
        <v>5</v>
      </c>
    </row>
    <row r="360" spans="1:4" ht="14.25">
      <c r="A360" s="4" t="str">
        <f t="shared" si="6"/>
        <v>0505</v>
      </c>
      <c r="B360" s="4" t="str">
        <f>"2206261229"</f>
        <v>2206261229</v>
      </c>
      <c r="C360" s="5">
        <v>0</v>
      </c>
      <c r="D360" s="4" t="s">
        <v>4</v>
      </c>
    </row>
    <row r="361" spans="1:4" ht="14.25">
      <c r="A361" s="4" t="str">
        <f t="shared" si="6"/>
        <v>0505</v>
      </c>
      <c r="B361" s="4" t="str">
        <f>"2206261230"</f>
        <v>2206261230</v>
      </c>
      <c r="C361" s="5">
        <v>71.9</v>
      </c>
      <c r="D361" s="4" t="s">
        <v>5</v>
      </c>
    </row>
    <row r="362" spans="1:4" ht="14.25">
      <c r="A362" s="4" t="str">
        <f t="shared" si="6"/>
        <v>0505</v>
      </c>
      <c r="B362" s="4" t="str">
        <f>"2206261301"</f>
        <v>2206261301</v>
      </c>
      <c r="C362" s="5">
        <v>73.5</v>
      </c>
      <c r="D362" s="4" t="s">
        <v>5</v>
      </c>
    </row>
    <row r="363" spans="1:4" ht="14.25">
      <c r="A363" s="4" t="str">
        <f t="shared" si="6"/>
        <v>0505</v>
      </c>
      <c r="B363" s="4" t="str">
        <f>"2206261302"</f>
        <v>2206261302</v>
      </c>
      <c r="C363" s="5">
        <v>0</v>
      </c>
      <c r="D363" s="4" t="s">
        <v>4</v>
      </c>
    </row>
    <row r="364" spans="1:4" ht="14.25">
      <c r="A364" s="4" t="str">
        <f t="shared" si="6"/>
        <v>0505</v>
      </c>
      <c r="B364" s="4" t="str">
        <f>"2206261303"</f>
        <v>2206261303</v>
      </c>
      <c r="C364" s="5">
        <v>0</v>
      </c>
      <c r="D364" s="4" t="s">
        <v>4</v>
      </c>
    </row>
    <row r="365" spans="1:4" ht="14.25">
      <c r="A365" s="4" t="str">
        <f t="shared" si="6"/>
        <v>0505</v>
      </c>
      <c r="B365" s="4" t="str">
        <f>"2206261304"</f>
        <v>2206261304</v>
      </c>
      <c r="C365" s="5">
        <v>73.6</v>
      </c>
      <c r="D365" s="4" t="s">
        <v>5</v>
      </c>
    </row>
    <row r="366" spans="1:4" ht="14.25">
      <c r="A366" s="4" t="str">
        <f t="shared" si="6"/>
        <v>0505</v>
      </c>
      <c r="B366" s="4" t="str">
        <f>"2206261305"</f>
        <v>2206261305</v>
      </c>
      <c r="C366" s="5">
        <v>66</v>
      </c>
      <c r="D366" s="4" t="s">
        <v>5</v>
      </c>
    </row>
    <row r="367" spans="1:4" ht="14.25">
      <c r="A367" s="4" t="str">
        <f t="shared" si="6"/>
        <v>0505</v>
      </c>
      <c r="B367" s="4" t="str">
        <f>"2206261306"</f>
        <v>2206261306</v>
      </c>
      <c r="C367" s="5">
        <v>74.9</v>
      </c>
      <c r="D367" s="4" t="s">
        <v>5</v>
      </c>
    </row>
    <row r="368" spans="1:4" ht="14.25">
      <c r="A368" s="4" t="str">
        <f t="shared" si="6"/>
        <v>0505</v>
      </c>
      <c r="B368" s="4" t="str">
        <f>"2206261307"</f>
        <v>2206261307</v>
      </c>
      <c r="C368" s="5">
        <v>0</v>
      </c>
      <c r="D368" s="4" t="s">
        <v>4</v>
      </c>
    </row>
    <row r="369" spans="1:4" ht="14.25">
      <c r="A369" s="4" t="str">
        <f t="shared" si="6"/>
        <v>0505</v>
      </c>
      <c r="B369" s="4" t="str">
        <f>"2206261308"</f>
        <v>2206261308</v>
      </c>
      <c r="C369" s="5">
        <v>0</v>
      </c>
      <c r="D369" s="4" t="s">
        <v>4</v>
      </c>
    </row>
    <row r="370" spans="1:4" ht="14.25">
      <c r="A370" s="4" t="str">
        <f t="shared" si="6"/>
        <v>0505</v>
      </c>
      <c r="B370" s="4" t="str">
        <f>"2206261309"</f>
        <v>2206261309</v>
      </c>
      <c r="C370" s="5">
        <v>0</v>
      </c>
      <c r="D370" s="4" t="s">
        <v>4</v>
      </c>
    </row>
    <row r="371" spans="1:4" ht="14.25">
      <c r="A371" s="4" t="str">
        <f t="shared" si="6"/>
        <v>0505</v>
      </c>
      <c r="B371" s="4" t="str">
        <f>"2206261310"</f>
        <v>2206261310</v>
      </c>
      <c r="C371" s="5">
        <v>75.7</v>
      </c>
      <c r="D371" s="4" t="s">
        <v>5</v>
      </c>
    </row>
    <row r="372" spans="1:4" ht="14.25">
      <c r="A372" s="4" t="str">
        <f t="shared" si="6"/>
        <v>0505</v>
      </c>
      <c r="B372" s="4" t="str">
        <f>"2206261311"</f>
        <v>2206261311</v>
      </c>
      <c r="C372" s="5">
        <v>0</v>
      </c>
      <c r="D372" s="4" t="s">
        <v>4</v>
      </c>
    </row>
    <row r="373" spans="1:4" ht="14.25">
      <c r="A373" s="4" t="str">
        <f t="shared" si="6"/>
        <v>0505</v>
      </c>
      <c r="B373" s="4" t="str">
        <f>"2206261312"</f>
        <v>2206261312</v>
      </c>
      <c r="C373" s="5">
        <v>56.1</v>
      </c>
      <c r="D373" s="4" t="s">
        <v>5</v>
      </c>
    </row>
    <row r="374" spans="1:4" ht="14.25">
      <c r="A374" s="4" t="str">
        <f t="shared" si="6"/>
        <v>0505</v>
      </c>
      <c r="B374" s="4" t="str">
        <f>"2206261313"</f>
        <v>2206261313</v>
      </c>
      <c r="C374" s="5">
        <v>0</v>
      </c>
      <c r="D374" s="4" t="s">
        <v>4</v>
      </c>
    </row>
    <row r="375" spans="1:4" ht="14.25">
      <c r="A375" s="4" t="str">
        <f aca="true" t="shared" si="7" ref="A375:A389">"0507"</f>
        <v>0507</v>
      </c>
      <c r="B375" s="4" t="str">
        <f>"2206261314"</f>
        <v>2206261314</v>
      </c>
      <c r="C375" s="5">
        <v>62.5</v>
      </c>
      <c r="D375" s="4" t="s">
        <v>5</v>
      </c>
    </row>
    <row r="376" spans="1:4" ht="14.25">
      <c r="A376" s="4" t="str">
        <f t="shared" si="7"/>
        <v>0507</v>
      </c>
      <c r="B376" s="4" t="str">
        <f>"2206261315"</f>
        <v>2206261315</v>
      </c>
      <c r="C376" s="5">
        <v>56.1</v>
      </c>
      <c r="D376" s="4" t="s">
        <v>5</v>
      </c>
    </row>
    <row r="377" spans="1:4" ht="14.25">
      <c r="A377" s="4" t="str">
        <f t="shared" si="7"/>
        <v>0507</v>
      </c>
      <c r="B377" s="4" t="str">
        <f>"2206261316"</f>
        <v>2206261316</v>
      </c>
      <c r="C377" s="5">
        <v>62</v>
      </c>
      <c r="D377" s="4" t="s">
        <v>5</v>
      </c>
    </row>
    <row r="378" spans="1:4" ht="14.25">
      <c r="A378" s="4" t="str">
        <f t="shared" si="7"/>
        <v>0507</v>
      </c>
      <c r="B378" s="4" t="str">
        <f>"2206261317"</f>
        <v>2206261317</v>
      </c>
      <c r="C378" s="5">
        <v>66.1</v>
      </c>
      <c r="D378" s="4" t="s">
        <v>5</v>
      </c>
    </row>
    <row r="379" spans="1:4" ht="14.25">
      <c r="A379" s="4" t="str">
        <f t="shared" si="7"/>
        <v>0507</v>
      </c>
      <c r="B379" s="4" t="str">
        <f>"2206261318"</f>
        <v>2206261318</v>
      </c>
      <c r="C379" s="5">
        <v>0</v>
      </c>
      <c r="D379" s="4" t="s">
        <v>4</v>
      </c>
    </row>
    <row r="380" spans="1:4" ht="14.25">
      <c r="A380" s="4" t="str">
        <f t="shared" si="7"/>
        <v>0507</v>
      </c>
      <c r="B380" s="4" t="str">
        <f>"2206261319"</f>
        <v>2206261319</v>
      </c>
      <c r="C380" s="5">
        <v>58</v>
      </c>
      <c r="D380" s="4" t="s">
        <v>5</v>
      </c>
    </row>
    <row r="381" spans="1:4" ht="14.25">
      <c r="A381" s="4" t="str">
        <f t="shared" si="7"/>
        <v>0507</v>
      </c>
      <c r="B381" s="4" t="str">
        <f>"2206261320"</f>
        <v>2206261320</v>
      </c>
      <c r="C381" s="5">
        <v>0</v>
      </c>
      <c r="D381" s="4" t="s">
        <v>4</v>
      </c>
    </row>
    <row r="382" spans="1:4" ht="14.25">
      <c r="A382" s="4" t="str">
        <f t="shared" si="7"/>
        <v>0507</v>
      </c>
      <c r="B382" s="4" t="str">
        <f>"2206261321"</f>
        <v>2206261321</v>
      </c>
      <c r="C382" s="5">
        <v>74</v>
      </c>
      <c r="D382" s="4" t="s">
        <v>5</v>
      </c>
    </row>
    <row r="383" spans="1:4" ht="14.25">
      <c r="A383" s="4" t="str">
        <f t="shared" si="7"/>
        <v>0507</v>
      </c>
      <c r="B383" s="4" t="str">
        <f>"2206261322"</f>
        <v>2206261322</v>
      </c>
      <c r="C383" s="5">
        <v>0</v>
      </c>
      <c r="D383" s="4" t="s">
        <v>4</v>
      </c>
    </row>
    <row r="384" spans="1:4" ht="14.25">
      <c r="A384" s="4" t="str">
        <f t="shared" si="7"/>
        <v>0507</v>
      </c>
      <c r="B384" s="4" t="str">
        <f>"2206261323"</f>
        <v>2206261323</v>
      </c>
      <c r="C384" s="5">
        <v>0</v>
      </c>
      <c r="D384" s="4" t="s">
        <v>4</v>
      </c>
    </row>
    <row r="385" spans="1:4" ht="14.25">
      <c r="A385" s="4" t="str">
        <f t="shared" si="7"/>
        <v>0507</v>
      </c>
      <c r="B385" s="4" t="str">
        <f>"2206261324"</f>
        <v>2206261324</v>
      </c>
      <c r="C385" s="5">
        <v>48.3</v>
      </c>
      <c r="D385" s="4" t="s">
        <v>5</v>
      </c>
    </row>
    <row r="386" spans="1:4" ht="14.25">
      <c r="A386" s="4" t="str">
        <f t="shared" si="7"/>
        <v>0507</v>
      </c>
      <c r="B386" s="4" t="str">
        <f>"2206261325"</f>
        <v>2206261325</v>
      </c>
      <c r="C386" s="5">
        <v>58.9</v>
      </c>
      <c r="D386" s="4" t="s">
        <v>5</v>
      </c>
    </row>
    <row r="387" spans="1:4" ht="14.25">
      <c r="A387" s="4" t="str">
        <f t="shared" si="7"/>
        <v>0507</v>
      </c>
      <c r="B387" s="4" t="str">
        <f>"2206261326"</f>
        <v>2206261326</v>
      </c>
      <c r="C387" s="5">
        <v>0</v>
      </c>
      <c r="D387" s="4" t="s">
        <v>4</v>
      </c>
    </row>
    <row r="388" spans="1:4" ht="14.25">
      <c r="A388" s="4" t="str">
        <f t="shared" si="7"/>
        <v>0507</v>
      </c>
      <c r="B388" s="4" t="str">
        <f>"2206261327"</f>
        <v>2206261327</v>
      </c>
      <c r="C388" s="5">
        <v>0</v>
      </c>
      <c r="D388" s="4" t="s">
        <v>4</v>
      </c>
    </row>
    <row r="389" spans="1:4" ht="14.25">
      <c r="A389" s="4" t="str">
        <f t="shared" si="7"/>
        <v>0507</v>
      </c>
      <c r="B389" s="4" t="str">
        <f>"2206261328"</f>
        <v>2206261328</v>
      </c>
      <c r="C389" s="5">
        <v>0</v>
      </c>
      <c r="D389" s="4" t="s">
        <v>4</v>
      </c>
    </row>
    <row r="390" spans="1:4" ht="14.25">
      <c r="A390" s="4" t="str">
        <f>"0508"</f>
        <v>0508</v>
      </c>
      <c r="B390" s="4" t="str">
        <f>"2206261329"</f>
        <v>2206261329</v>
      </c>
      <c r="C390" s="5">
        <v>0</v>
      </c>
      <c r="D390" s="4" t="s">
        <v>4</v>
      </c>
    </row>
  </sheetData>
  <sheetProtection/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god1994</cp:lastModifiedBy>
  <cp:lastPrinted>2022-07-01T03:17:40Z</cp:lastPrinted>
  <dcterms:created xsi:type="dcterms:W3CDTF">2022-06-22T02:50:08Z</dcterms:created>
  <dcterms:modified xsi:type="dcterms:W3CDTF">2022-07-04T02:01:13Z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6FFCADF9BAF64EEDB131AB19FC8BD76C</vt:lpwstr>
  </property>
  <property fmtid="{D5CDD505-2E9C-101B-9397-08002B2CF9AE}" pid="4" name="KSOProductBuildV">
    <vt:lpwstr>2052-11.1.0.11830</vt:lpwstr>
  </property>
</Properties>
</file>