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55" windowHeight="12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<sst xmlns="http://schemas.openxmlformats.org/spreadsheetml/2006/main" count="133" uniqueCount="17">
  <si>
    <t>岗位代码</t>
  </si>
  <si>
    <t>岗位名称</t>
  </si>
  <si>
    <t>准考证号</t>
  </si>
  <si>
    <t>成绩</t>
  </si>
  <si>
    <t>内科、外科</t>
  </si>
  <si>
    <t>TCD、脑电图、病理</t>
  </si>
  <si>
    <t>内科、外科、急诊科</t>
  </si>
  <si>
    <t>内科、ICU</t>
  </si>
  <si>
    <t>耳鼻喉科</t>
  </si>
  <si>
    <t>妇产科</t>
  </si>
  <si>
    <t>外科</t>
  </si>
  <si>
    <t>康复科</t>
  </si>
  <si>
    <t>放射科医学影像</t>
  </si>
  <si>
    <t>病案室</t>
  </si>
  <si>
    <t>检验科</t>
  </si>
  <si>
    <t>放射科</t>
  </si>
  <si>
    <t>护理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</si>
</sst>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9" xfId="0" applyFont="1" applyFill="1" applyBorder="1" applyAlignment="1">
      <alignment horizontal="center" vertical="center"/>
    </xf>
    <xf numFmtId="176" fontId="2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0"/>
  <sheetViews>
    <sheetView tabSelected="1" zoomScaleSheetLayoutView="100" workbookViewId="0" topLeftCell="A1">
      <selection activeCell="O21" sqref="O21"/>
    </sheetView>
  </sheetViews>
  <sheetFormatPr defaultColWidth="9.00390625" defaultRowHeight="14.25"/>
  <cols>
    <col min="2" max="2" width="20.75390625" style="0" customWidth="1"/>
  </cols>
  <sheetData>
    <row r="1" spans="1:4" s="1" customFormat="1" ht="13.5" customHeight="1">
      <c r="A1" s="2" t="s">
        <v>0</v>
      </c>
      <c r="B1" s="2" t="s">
        <v>1</v>
      </c>
      <c r="C1" s="2" t="s">
        <v>2</v>
      </c>
      <c r="D1" s="3" t="s">
        <v>3</v>
      </c>
    </row>
    <row r="2" spans="1:4" s="1" customFormat="1" ht="13.5" customHeight="1">
      <c r="A2" s="2" t="str">
        <f aca="true" t="shared" si="0" ref="A2:A6">"2101"</f>
        <v>2101</v>
      </c>
      <c r="B2" s="2" t="s">
        <v>4</v>
      </c>
      <c r="C2" s="2" t="str">
        <f>"2021240104"</f>
        <v>2021240104</v>
      </c>
      <c r="D2" s="3">
        <v>81.1</v>
      </c>
    </row>
    <row r="3" spans="1:4" s="1" customFormat="1" ht="13.5" customHeight="1">
      <c r="A3" s="2" t="str">
        <f t="shared" si="0"/>
        <v>2101</v>
      </c>
      <c r="B3" s="2" t="s">
        <v>4</v>
      </c>
      <c r="C3" s="2" t="str">
        <f>"2021240101"</f>
        <v>2021240101</v>
      </c>
      <c r="D3" s="3">
        <v>77.9</v>
      </c>
    </row>
    <row r="4" spans="1:4" s="1" customFormat="1" ht="13.5" customHeight="1">
      <c r="A4" s="2" t="str">
        <f t="shared" si="0"/>
        <v>2101</v>
      </c>
      <c r="B4" s="2" t="s">
        <v>4</v>
      </c>
      <c r="C4" s="2" t="str">
        <f>"2021240106"</f>
        <v>2021240106</v>
      </c>
      <c r="D4" s="3">
        <v>72.4</v>
      </c>
    </row>
    <row r="5" spans="1:4" s="1" customFormat="1" ht="13.5" customHeight="1">
      <c r="A5" s="2" t="str">
        <f t="shared" si="0"/>
        <v>2101</v>
      </c>
      <c r="B5" s="2" t="s">
        <v>4</v>
      </c>
      <c r="C5" s="2" t="str">
        <f>"2021240107"</f>
        <v>2021240107</v>
      </c>
      <c r="D5" s="3">
        <v>71.7</v>
      </c>
    </row>
    <row r="6" spans="1:4" s="1" customFormat="1" ht="13.5" customHeight="1">
      <c r="A6" s="2" t="str">
        <f t="shared" si="0"/>
        <v>2101</v>
      </c>
      <c r="B6" s="2" t="s">
        <v>4</v>
      </c>
      <c r="C6" s="2" t="str">
        <f>"2021240103"</f>
        <v>2021240103</v>
      </c>
      <c r="D6" s="3">
        <v>69.2</v>
      </c>
    </row>
    <row r="7" spans="1:4" s="1" customFormat="1" ht="13.5" customHeight="1">
      <c r="A7" s="2" t="str">
        <f aca="true" t="shared" si="1" ref="A7:A18">"2102"</f>
        <v>2102</v>
      </c>
      <c r="B7" s="2" t="s">
        <v>5</v>
      </c>
      <c r="C7" s="2" t="str">
        <f>"2021240115"</f>
        <v>2021240115</v>
      </c>
      <c r="D7" s="3">
        <v>92.4</v>
      </c>
    </row>
    <row r="8" spans="1:4" s="1" customFormat="1" ht="13.5" customHeight="1">
      <c r="A8" s="2" t="str">
        <f t="shared" si="1"/>
        <v>2102</v>
      </c>
      <c r="B8" s="2" t="s">
        <v>5</v>
      </c>
      <c r="C8" s="2" t="str">
        <f>"2021240126"</f>
        <v>2021240126</v>
      </c>
      <c r="D8" s="3">
        <v>87.1</v>
      </c>
    </row>
    <row r="9" spans="1:4" s="1" customFormat="1" ht="13.5" customHeight="1">
      <c r="A9" s="2" t="str">
        <f t="shared" si="1"/>
        <v>2102</v>
      </c>
      <c r="B9" s="2" t="s">
        <v>5</v>
      </c>
      <c r="C9" s="2" t="str">
        <f>"2021240109"</f>
        <v>2021240109</v>
      </c>
      <c r="D9" s="3">
        <v>82.7</v>
      </c>
    </row>
    <row r="10" spans="1:4" s="1" customFormat="1" ht="13.5" customHeight="1">
      <c r="A10" s="2" t="str">
        <f t="shared" si="1"/>
        <v>2102</v>
      </c>
      <c r="B10" s="2" t="s">
        <v>5</v>
      </c>
      <c r="C10" s="2" t="str">
        <f>"2021240121"</f>
        <v>2021240121</v>
      </c>
      <c r="D10" s="3">
        <v>80.1</v>
      </c>
    </row>
    <row r="11" spans="1:4" s="1" customFormat="1" ht="13.5" customHeight="1">
      <c r="A11" s="2" t="str">
        <f t="shared" si="1"/>
        <v>2102</v>
      </c>
      <c r="B11" s="2" t="s">
        <v>5</v>
      </c>
      <c r="C11" s="2" t="str">
        <f>"2021240122"</f>
        <v>2021240122</v>
      </c>
      <c r="D11" s="3">
        <v>79.5</v>
      </c>
    </row>
    <row r="12" spans="1:4" s="1" customFormat="1" ht="13.5" customHeight="1">
      <c r="A12" s="2" t="str">
        <f t="shared" si="1"/>
        <v>2102</v>
      </c>
      <c r="B12" s="2" t="s">
        <v>5</v>
      </c>
      <c r="C12" s="2" t="str">
        <f>"2021240119"</f>
        <v>2021240119</v>
      </c>
      <c r="D12" s="3">
        <v>79.2</v>
      </c>
    </row>
    <row r="13" spans="1:4" s="1" customFormat="1" ht="13.5" customHeight="1">
      <c r="A13" s="2" t="str">
        <f t="shared" si="1"/>
        <v>2102</v>
      </c>
      <c r="B13" s="2" t="s">
        <v>5</v>
      </c>
      <c r="C13" s="2" t="str">
        <f>"2021240118"</f>
        <v>2021240118</v>
      </c>
      <c r="D13" s="3">
        <v>74.1</v>
      </c>
    </row>
    <row r="14" spans="1:4" s="1" customFormat="1" ht="13.5" customHeight="1">
      <c r="A14" s="2" t="str">
        <f t="shared" si="1"/>
        <v>2102</v>
      </c>
      <c r="B14" s="2" t="s">
        <v>5</v>
      </c>
      <c r="C14" s="2" t="str">
        <f>"2021240120"</f>
        <v>2021240120</v>
      </c>
      <c r="D14" s="3">
        <v>71.4</v>
      </c>
    </row>
    <row r="15" spans="1:4" s="1" customFormat="1" ht="13.5" customHeight="1">
      <c r="A15" s="2" t="str">
        <f t="shared" si="1"/>
        <v>2102</v>
      </c>
      <c r="B15" s="2" t="s">
        <v>5</v>
      </c>
      <c r="C15" s="2" t="str">
        <f>"2021240112"</f>
        <v>2021240112</v>
      </c>
      <c r="D15" s="3">
        <v>69.7</v>
      </c>
    </row>
    <row r="16" spans="1:4" s="1" customFormat="1" ht="13.5" customHeight="1">
      <c r="A16" s="2" t="str">
        <f aca="true" t="shared" si="2" ref="A16:A33">"2104"</f>
        <v>2104</v>
      </c>
      <c r="B16" s="2" t="s">
        <v>6</v>
      </c>
      <c r="C16" s="2" t="str">
        <f>"2021240219"</f>
        <v>2021240219</v>
      </c>
      <c r="D16" s="3">
        <v>104.1</v>
      </c>
    </row>
    <row r="17" spans="1:4" s="1" customFormat="1" ht="13.5" customHeight="1">
      <c r="A17" s="2" t="str">
        <f t="shared" si="2"/>
        <v>2104</v>
      </c>
      <c r="B17" s="2" t="s">
        <v>6</v>
      </c>
      <c r="C17" s="2" t="str">
        <f>"2021240225"</f>
        <v>2021240225</v>
      </c>
      <c r="D17" s="3">
        <v>100.2</v>
      </c>
    </row>
    <row r="18" spans="1:4" s="1" customFormat="1" ht="13.5" customHeight="1">
      <c r="A18" s="2" t="str">
        <f t="shared" si="2"/>
        <v>2104</v>
      </c>
      <c r="B18" s="2" t="s">
        <v>6</v>
      </c>
      <c r="C18" s="2" t="str">
        <f>"2021240204"</f>
        <v>2021240204</v>
      </c>
      <c r="D18" s="3">
        <v>96.1</v>
      </c>
    </row>
    <row r="19" spans="1:4" s="1" customFormat="1" ht="13.5" customHeight="1">
      <c r="A19" s="2" t="str">
        <f t="shared" si="2"/>
        <v>2104</v>
      </c>
      <c r="B19" s="2" t="s">
        <v>6</v>
      </c>
      <c r="C19" s="2" t="str">
        <f>"2021240218"</f>
        <v>2021240218</v>
      </c>
      <c r="D19" s="3">
        <v>95.6</v>
      </c>
    </row>
    <row r="20" spans="1:4" s="1" customFormat="1" ht="13.5" customHeight="1">
      <c r="A20" s="2" t="str">
        <f t="shared" si="2"/>
        <v>2104</v>
      </c>
      <c r="B20" s="2" t="s">
        <v>6</v>
      </c>
      <c r="C20" s="2" t="str">
        <f>"2021240127"</f>
        <v>2021240127</v>
      </c>
      <c r="D20" s="3">
        <v>95.3</v>
      </c>
    </row>
    <row r="21" spans="1:4" s="1" customFormat="1" ht="13.5" customHeight="1">
      <c r="A21" s="2" t="str">
        <f t="shared" si="2"/>
        <v>2104</v>
      </c>
      <c r="B21" s="2" t="s">
        <v>6</v>
      </c>
      <c r="C21" s="2" t="str">
        <f>"2021240208"</f>
        <v>2021240208</v>
      </c>
      <c r="D21" s="3">
        <v>94.8</v>
      </c>
    </row>
    <row r="22" spans="1:4" s="1" customFormat="1" ht="13.5" customHeight="1">
      <c r="A22" s="2" t="str">
        <f t="shared" si="2"/>
        <v>2104</v>
      </c>
      <c r="B22" s="2" t="s">
        <v>6</v>
      </c>
      <c r="C22" s="2" t="str">
        <f>"2021240205"</f>
        <v>2021240205</v>
      </c>
      <c r="D22" s="3">
        <v>92.4</v>
      </c>
    </row>
    <row r="23" spans="1:4" s="1" customFormat="1" ht="13.5" customHeight="1">
      <c r="A23" s="2" t="str">
        <f t="shared" si="2"/>
        <v>2104</v>
      </c>
      <c r="B23" s="2" t="s">
        <v>6</v>
      </c>
      <c r="C23" s="2" t="str">
        <f>"2021240202"</f>
        <v>2021240202</v>
      </c>
      <c r="D23" s="3">
        <v>90.1</v>
      </c>
    </row>
    <row r="24" spans="1:4" s="1" customFormat="1" ht="13.5" customHeight="1">
      <c r="A24" s="2" t="str">
        <f t="shared" si="2"/>
        <v>2104</v>
      </c>
      <c r="B24" s="2" t="s">
        <v>6</v>
      </c>
      <c r="C24" s="2" t="str">
        <f>"2021240201"</f>
        <v>2021240201</v>
      </c>
      <c r="D24" s="3">
        <v>89.8</v>
      </c>
    </row>
    <row r="25" spans="1:4" s="1" customFormat="1" ht="13.5" customHeight="1">
      <c r="A25" s="2" t="str">
        <f t="shared" si="2"/>
        <v>2104</v>
      </c>
      <c r="B25" s="2" t="s">
        <v>6</v>
      </c>
      <c r="C25" s="2" t="str">
        <f>"2021240221"</f>
        <v>2021240221</v>
      </c>
      <c r="D25" s="3">
        <v>88.4</v>
      </c>
    </row>
    <row r="26" spans="1:4" s="1" customFormat="1" ht="13.5" customHeight="1">
      <c r="A26" s="2" t="str">
        <f t="shared" si="2"/>
        <v>2104</v>
      </c>
      <c r="B26" s="2" t="s">
        <v>6</v>
      </c>
      <c r="C26" s="2" t="str">
        <f>"2021240301"</f>
        <v>2021240301</v>
      </c>
      <c r="D26" s="3">
        <v>87.4</v>
      </c>
    </row>
    <row r="27" spans="1:4" s="1" customFormat="1" ht="13.5" customHeight="1">
      <c r="A27" s="2" t="str">
        <f t="shared" si="2"/>
        <v>2104</v>
      </c>
      <c r="B27" s="2" t="s">
        <v>6</v>
      </c>
      <c r="C27" s="2" t="str">
        <f>"2021240226"</f>
        <v>2021240226</v>
      </c>
      <c r="D27" s="3">
        <v>86.7</v>
      </c>
    </row>
    <row r="28" spans="1:4" s="1" customFormat="1" ht="13.5" customHeight="1">
      <c r="A28" s="2" t="str">
        <f t="shared" si="2"/>
        <v>2104</v>
      </c>
      <c r="B28" s="2" t="s">
        <v>6</v>
      </c>
      <c r="C28" s="2" t="str">
        <f>"2021240207"</f>
        <v>2021240207</v>
      </c>
      <c r="D28" s="3">
        <v>85.1</v>
      </c>
    </row>
    <row r="29" spans="1:4" s="1" customFormat="1" ht="13.5" customHeight="1">
      <c r="A29" s="2" t="str">
        <f t="shared" si="2"/>
        <v>2104</v>
      </c>
      <c r="B29" s="2" t="s">
        <v>6</v>
      </c>
      <c r="C29" s="2" t="str">
        <f>"2021240129"</f>
        <v>2021240129</v>
      </c>
      <c r="D29" s="3">
        <v>84.4</v>
      </c>
    </row>
    <row r="30" spans="1:4" s="1" customFormat="1" ht="13.5" customHeight="1">
      <c r="A30" s="2" t="str">
        <f t="shared" si="2"/>
        <v>2104</v>
      </c>
      <c r="B30" s="2" t="s">
        <v>6</v>
      </c>
      <c r="C30" s="2" t="str">
        <f>"2021240224"</f>
        <v>2021240224</v>
      </c>
      <c r="D30" s="3">
        <v>81.4</v>
      </c>
    </row>
    <row r="31" spans="1:4" s="1" customFormat="1" ht="13.5" customHeight="1">
      <c r="A31" s="2" t="str">
        <f t="shared" si="2"/>
        <v>2104</v>
      </c>
      <c r="B31" s="2" t="s">
        <v>6</v>
      </c>
      <c r="C31" s="2" t="str">
        <f>"2021240229"</f>
        <v>2021240229</v>
      </c>
      <c r="D31" s="3">
        <v>81</v>
      </c>
    </row>
    <row r="32" spans="1:4" s="1" customFormat="1" ht="13.5" customHeight="1">
      <c r="A32" s="2" t="str">
        <f t="shared" si="2"/>
        <v>2104</v>
      </c>
      <c r="B32" s="2" t="s">
        <v>6</v>
      </c>
      <c r="C32" s="2" t="str">
        <f>"2021240228"</f>
        <v>2021240228</v>
      </c>
      <c r="D32" s="3">
        <v>80.4</v>
      </c>
    </row>
    <row r="33" spans="1:4" s="1" customFormat="1" ht="13.5" customHeight="1">
      <c r="A33" s="2" t="str">
        <f t="shared" si="2"/>
        <v>2104</v>
      </c>
      <c r="B33" s="2" t="s">
        <v>6</v>
      </c>
      <c r="C33" s="2" t="str">
        <f>"2021240230"</f>
        <v>2021240230</v>
      </c>
      <c r="D33" s="3">
        <v>80.4</v>
      </c>
    </row>
    <row r="34" spans="1:4" s="1" customFormat="1" ht="13.5" customHeight="1">
      <c r="A34" s="2" t="str">
        <f aca="true" t="shared" si="3" ref="A34:A37">"2105"</f>
        <v>2105</v>
      </c>
      <c r="B34" s="2" t="s">
        <v>7</v>
      </c>
      <c r="C34" s="2" t="str">
        <f>"2021240305"</f>
        <v>2021240305</v>
      </c>
      <c r="D34" s="3">
        <v>99.1</v>
      </c>
    </row>
    <row r="35" spans="1:4" s="1" customFormat="1" ht="13.5" customHeight="1">
      <c r="A35" s="2" t="str">
        <f t="shared" si="3"/>
        <v>2105</v>
      </c>
      <c r="B35" s="2" t="s">
        <v>7</v>
      </c>
      <c r="C35" s="2" t="str">
        <f>"2021240306"</f>
        <v>2021240306</v>
      </c>
      <c r="D35" s="3">
        <v>96.4</v>
      </c>
    </row>
    <row r="36" spans="1:4" s="1" customFormat="1" ht="13.5" customHeight="1">
      <c r="A36" s="2" t="str">
        <f t="shared" si="3"/>
        <v>2105</v>
      </c>
      <c r="B36" s="2" t="s">
        <v>7</v>
      </c>
      <c r="C36" s="2" t="str">
        <f>"2021240303"</f>
        <v>2021240303</v>
      </c>
      <c r="D36" s="3">
        <v>86.8</v>
      </c>
    </row>
    <row r="37" spans="1:4" s="1" customFormat="1" ht="13.5" customHeight="1">
      <c r="A37" s="2" t="str">
        <f t="shared" si="3"/>
        <v>2105</v>
      </c>
      <c r="B37" s="2" t="s">
        <v>7</v>
      </c>
      <c r="C37" s="2" t="str">
        <f>"2021240304"</f>
        <v>2021240304</v>
      </c>
      <c r="D37" s="3">
        <v>79.2</v>
      </c>
    </row>
    <row r="38" spans="1:4" s="1" customFormat="1" ht="13.5" customHeight="1">
      <c r="A38" s="2" t="str">
        <f>"2106"</f>
        <v>2106</v>
      </c>
      <c r="B38" s="2" t="s">
        <v>8</v>
      </c>
      <c r="C38" s="2" t="str">
        <f>"2021240307"</f>
        <v>2021240307</v>
      </c>
      <c r="D38" s="3">
        <v>95.7</v>
      </c>
    </row>
    <row r="39" spans="1:4" s="1" customFormat="1" ht="13.5" customHeight="1">
      <c r="A39" s="2" t="str">
        <f>"2107"</f>
        <v>2107</v>
      </c>
      <c r="B39" s="2" t="s">
        <v>9</v>
      </c>
      <c r="C39" s="2" t="str">
        <f>"2021240308"</f>
        <v>2021240308</v>
      </c>
      <c r="D39" s="3">
        <v>73.2</v>
      </c>
    </row>
    <row r="40" spans="1:4" s="1" customFormat="1" ht="13.5" customHeight="1">
      <c r="A40" s="2" t="str">
        <f>"2107"</f>
        <v>2107</v>
      </c>
      <c r="B40" s="2" t="s">
        <v>9</v>
      </c>
      <c r="C40" s="2" t="str">
        <f>"2021240309"</f>
        <v>2021240309</v>
      </c>
      <c r="D40" s="3">
        <v>93.7</v>
      </c>
    </row>
    <row r="41" spans="1:4" s="1" customFormat="1" ht="13.5" customHeight="1">
      <c r="A41" s="2" t="str">
        <f>"2108"</f>
        <v>2108</v>
      </c>
      <c r="B41" s="2" t="s">
        <v>10</v>
      </c>
      <c r="C41" s="2" t="str">
        <f>"2021240311"</f>
        <v>2021240311</v>
      </c>
      <c r="D41" s="3">
        <v>95.7</v>
      </c>
    </row>
    <row r="42" spans="1:4" s="1" customFormat="1" ht="13.5" customHeight="1">
      <c r="A42" s="2" t="str">
        <f>"2108"</f>
        <v>2108</v>
      </c>
      <c r="B42" s="2" t="s">
        <v>10</v>
      </c>
      <c r="C42" s="2" t="str">
        <f>"2021240310"</f>
        <v>2021240310</v>
      </c>
      <c r="D42" s="3">
        <v>81.5</v>
      </c>
    </row>
    <row r="43" spans="1:4" s="1" customFormat="1" ht="13.5" customHeight="1">
      <c r="A43" s="2" t="str">
        <f aca="true" t="shared" si="4" ref="A43:A54">"2109"</f>
        <v>2109</v>
      </c>
      <c r="B43" s="2" t="s">
        <v>11</v>
      </c>
      <c r="C43" s="2" t="str">
        <f>"2021240402"</f>
        <v>2021240402</v>
      </c>
      <c r="D43" s="3">
        <v>92.7</v>
      </c>
    </row>
    <row r="44" spans="1:4" s="1" customFormat="1" ht="13.5" customHeight="1">
      <c r="A44" s="2" t="str">
        <f t="shared" si="4"/>
        <v>2109</v>
      </c>
      <c r="B44" s="2" t="s">
        <v>11</v>
      </c>
      <c r="C44" s="2" t="str">
        <f>"2021240315"</f>
        <v>2021240315</v>
      </c>
      <c r="D44" s="3">
        <v>87.2</v>
      </c>
    </row>
    <row r="45" spans="1:4" s="1" customFormat="1" ht="13.5" customHeight="1">
      <c r="A45" s="2" t="str">
        <f t="shared" si="4"/>
        <v>2109</v>
      </c>
      <c r="B45" s="2" t="s">
        <v>11</v>
      </c>
      <c r="C45" s="2" t="str">
        <f>"2021240324"</f>
        <v>2021240324</v>
      </c>
      <c r="D45" s="3">
        <v>79.3</v>
      </c>
    </row>
    <row r="46" spans="1:4" s="1" customFormat="1" ht="13.5" customHeight="1">
      <c r="A46" s="2" t="str">
        <f t="shared" si="4"/>
        <v>2109</v>
      </c>
      <c r="B46" s="2" t="s">
        <v>11</v>
      </c>
      <c r="C46" s="2" t="str">
        <f>"2021240327"</f>
        <v>2021240327</v>
      </c>
      <c r="D46" s="3">
        <v>79.2</v>
      </c>
    </row>
    <row r="47" spans="1:4" s="1" customFormat="1" ht="13.5" customHeight="1">
      <c r="A47" s="2" t="str">
        <f t="shared" si="4"/>
        <v>2109</v>
      </c>
      <c r="B47" s="2" t="s">
        <v>11</v>
      </c>
      <c r="C47" s="2" t="str">
        <f>"2021240414"</f>
        <v>2021240414</v>
      </c>
      <c r="D47" s="3">
        <v>73.5</v>
      </c>
    </row>
    <row r="48" spans="1:4" s="1" customFormat="1" ht="13.5" customHeight="1">
      <c r="A48" s="2" t="str">
        <f t="shared" si="4"/>
        <v>2109</v>
      </c>
      <c r="B48" s="2" t="s">
        <v>11</v>
      </c>
      <c r="C48" s="2" t="str">
        <f>"2021240328"</f>
        <v>2021240328</v>
      </c>
      <c r="D48" s="3">
        <v>72.4</v>
      </c>
    </row>
    <row r="49" spans="1:4" s="1" customFormat="1" ht="13.5" customHeight="1">
      <c r="A49" s="2" t="str">
        <f t="shared" si="4"/>
        <v>2109</v>
      </c>
      <c r="B49" s="2" t="s">
        <v>11</v>
      </c>
      <c r="C49" s="2" t="str">
        <f>"2021240418"</f>
        <v>2021240418</v>
      </c>
      <c r="D49" s="3">
        <v>71.1</v>
      </c>
    </row>
    <row r="50" spans="1:4" s="1" customFormat="1" ht="13.5" customHeight="1">
      <c r="A50" s="2" t="str">
        <f t="shared" si="4"/>
        <v>2109</v>
      </c>
      <c r="B50" s="2" t="s">
        <v>11</v>
      </c>
      <c r="C50" s="2" t="str">
        <f>"2021240410"</f>
        <v>2021240410</v>
      </c>
      <c r="D50" s="3">
        <v>69.1</v>
      </c>
    </row>
    <row r="51" spans="1:4" s="1" customFormat="1" ht="13.5" customHeight="1">
      <c r="A51" s="2" t="str">
        <f t="shared" si="4"/>
        <v>2109</v>
      </c>
      <c r="B51" s="2" t="s">
        <v>11</v>
      </c>
      <c r="C51" s="2" t="str">
        <f>"2021240417"</f>
        <v>2021240417</v>
      </c>
      <c r="D51" s="3">
        <v>67.1</v>
      </c>
    </row>
    <row r="52" spans="1:4" s="1" customFormat="1" ht="13.5" customHeight="1">
      <c r="A52" s="2" t="str">
        <f t="shared" si="4"/>
        <v>2109</v>
      </c>
      <c r="B52" s="2" t="s">
        <v>11</v>
      </c>
      <c r="C52" s="2" t="str">
        <f>"2021240322"</f>
        <v>2021240322</v>
      </c>
      <c r="D52" s="3">
        <v>66.2</v>
      </c>
    </row>
    <row r="53" spans="1:4" s="1" customFormat="1" ht="13.5" customHeight="1">
      <c r="A53" s="2" t="str">
        <f t="shared" si="4"/>
        <v>2109</v>
      </c>
      <c r="B53" s="2" t="s">
        <v>11</v>
      </c>
      <c r="C53" s="2" t="str">
        <f>"2021240426"</f>
        <v>2021240426</v>
      </c>
      <c r="D53" s="3">
        <v>66</v>
      </c>
    </row>
    <row r="54" spans="1:4" s="1" customFormat="1" ht="13.5" customHeight="1">
      <c r="A54" s="2" t="str">
        <f t="shared" si="4"/>
        <v>2109</v>
      </c>
      <c r="B54" s="2" t="s">
        <v>11</v>
      </c>
      <c r="C54" s="2" t="str">
        <f>"2021240329"</f>
        <v>2021240329</v>
      </c>
      <c r="D54" s="3">
        <v>65.9</v>
      </c>
    </row>
    <row r="55" spans="1:4" s="1" customFormat="1" ht="13.5" customHeight="1">
      <c r="A55" s="2" t="str">
        <f aca="true" t="shared" si="5" ref="A55:A60">"2110"</f>
        <v>2110</v>
      </c>
      <c r="B55" s="2" t="s">
        <v>12</v>
      </c>
      <c r="C55" s="2" t="str">
        <f>"2021240514"</f>
        <v>2021240514</v>
      </c>
      <c r="D55" s="3">
        <v>93.6</v>
      </c>
    </row>
    <row r="56" spans="1:4" s="1" customFormat="1" ht="13.5" customHeight="1">
      <c r="A56" s="2" t="str">
        <f t="shared" si="5"/>
        <v>2110</v>
      </c>
      <c r="B56" s="2" t="s">
        <v>12</v>
      </c>
      <c r="C56" s="2" t="str">
        <f>"2021240507"</f>
        <v>2021240507</v>
      </c>
      <c r="D56" s="3">
        <v>84.4</v>
      </c>
    </row>
    <row r="57" spans="1:4" s="1" customFormat="1" ht="13.5" customHeight="1">
      <c r="A57" s="2" t="str">
        <f t="shared" si="5"/>
        <v>2110</v>
      </c>
      <c r="B57" s="2" t="s">
        <v>12</v>
      </c>
      <c r="C57" s="2" t="str">
        <f>"2021240504"</f>
        <v>2021240504</v>
      </c>
      <c r="D57" s="3">
        <v>83.6</v>
      </c>
    </row>
    <row r="58" spans="1:4" s="1" customFormat="1" ht="13.5" customHeight="1">
      <c r="A58" s="2" t="str">
        <f t="shared" si="5"/>
        <v>2110</v>
      </c>
      <c r="B58" s="2" t="s">
        <v>12</v>
      </c>
      <c r="C58" s="2" t="str">
        <f>"2021240511"</f>
        <v>2021240511</v>
      </c>
      <c r="D58" s="3">
        <v>78.2</v>
      </c>
    </row>
    <row r="59" spans="1:4" s="1" customFormat="1" ht="13.5" customHeight="1">
      <c r="A59" s="2" t="str">
        <f t="shared" si="5"/>
        <v>2110</v>
      </c>
      <c r="B59" s="2" t="s">
        <v>12</v>
      </c>
      <c r="C59" s="2" t="str">
        <f>"2021240508"</f>
        <v>2021240508</v>
      </c>
      <c r="D59" s="3">
        <v>77.7</v>
      </c>
    </row>
    <row r="60" spans="1:4" s="1" customFormat="1" ht="13.5" customHeight="1">
      <c r="A60" s="2" t="str">
        <f t="shared" si="5"/>
        <v>2110</v>
      </c>
      <c r="B60" s="2" t="s">
        <v>12</v>
      </c>
      <c r="C60" s="2" t="str">
        <f>"2021240512"</f>
        <v>2021240512</v>
      </c>
      <c r="D60" s="3">
        <v>77.1</v>
      </c>
    </row>
    <row r="61" spans="1:4" s="1" customFormat="1" ht="13.5" customHeight="1">
      <c r="A61" s="2" t="str">
        <f aca="true" t="shared" si="6" ref="A61:A63">"2111"</f>
        <v>2111</v>
      </c>
      <c r="B61" s="2" t="s">
        <v>13</v>
      </c>
      <c r="C61" s="2" t="str">
        <f>"2021240521"</f>
        <v>2021240521</v>
      </c>
      <c r="D61" s="3">
        <v>86.2</v>
      </c>
    </row>
    <row r="62" spans="1:4" s="1" customFormat="1" ht="13.5" customHeight="1">
      <c r="A62" s="2" t="str">
        <f t="shared" si="6"/>
        <v>2111</v>
      </c>
      <c r="B62" s="2" t="s">
        <v>13</v>
      </c>
      <c r="C62" s="2" t="str">
        <f>"2021240520"</f>
        <v>2021240520</v>
      </c>
      <c r="D62" s="3">
        <v>83.7</v>
      </c>
    </row>
    <row r="63" spans="1:4" s="1" customFormat="1" ht="13.5" customHeight="1">
      <c r="A63" s="2" t="str">
        <f t="shared" si="6"/>
        <v>2111</v>
      </c>
      <c r="B63" s="2" t="s">
        <v>13</v>
      </c>
      <c r="C63" s="2" t="str">
        <f>"2021240518"</f>
        <v>2021240518</v>
      </c>
      <c r="D63" s="3">
        <v>78.6</v>
      </c>
    </row>
    <row r="64" spans="1:4" s="1" customFormat="1" ht="13.5" customHeight="1">
      <c r="A64" s="2" t="str">
        <f aca="true" t="shared" si="7" ref="A64:A78">"2112"</f>
        <v>2112</v>
      </c>
      <c r="B64" s="2" t="s">
        <v>14</v>
      </c>
      <c r="C64" s="2" t="str">
        <f>"2021240621"</f>
        <v>2021240621</v>
      </c>
      <c r="D64" s="3">
        <v>95.6</v>
      </c>
    </row>
    <row r="65" spans="1:4" s="1" customFormat="1" ht="13.5" customHeight="1">
      <c r="A65" s="2" t="str">
        <f t="shared" si="7"/>
        <v>2112</v>
      </c>
      <c r="B65" s="2" t="s">
        <v>14</v>
      </c>
      <c r="C65" s="2" t="str">
        <f>"2021240606"</f>
        <v>2021240606</v>
      </c>
      <c r="D65" s="3">
        <v>89</v>
      </c>
    </row>
    <row r="66" spans="1:4" s="1" customFormat="1" ht="13.5" customHeight="1">
      <c r="A66" s="2" t="str">
        <f t="shared" si="7"/>
        <v>2112</v>
      </c>
      <c r="B66" s="2" t="s">
        <v>14</v>
      </c>
      <c r="C66" s="2" t="str">
        <f>"2021240528"</f>
        <v>2021240528</v>
      </c>
      <c r="D66" s="3">
        <v>86.3</v>
      </c>
    </row>
    <row r="67" spans="1:4" s="1" customFormat="1" ht="13.5" customHeight="1">
      <c r="A67" s="2" t="str">
        <f t="shared" si="7"/>
        <v>2112</v>
      </c>
      <c r="B67" s="2" t="s">
        <v>14</v>
      </c>
      <c r="C67" s="2" t="str">
        <f>"2021240624"</f>
        <v>2021240624</v>
      </c>
      <c r="D67" s="3">
        <v>85.5</v>
      </c>
    </row>
    <row r="68" spans="1:4" s="1" customFormat="1" ht="13.5" customHeight="1">
      <c r="A68" s="2" t="str">
        <f t="shared" si="7"/>
        <v>2112</v>
      </c>
      <c r="B68" s="2" t="s">
        <v>14</v>
      </c>
      <c r="C68" s="2" t="str">
        <f>"2021240623"</f>
        <v>2021240623</v>
      </c>
      <c r="D68" s="3">
        <v>83.2</v>
      </c>
    </row>
    <row r="69" spans="1:4" s="1" customFormat="1" ht="13.5" customHeight="1">
      <c r="A69" s="2" t="str">
        <f t="shared" si="7"/>
        <v>2112</v>
      </c>
      <c r="B69" s="2" t="s">
        <v>14</v>
      </c>
      <c r="C69" s="2" t="str">
        <f>"2021240611"</f>
        <v>2021240611</v>
      </c>
      <c r="D69" s="3">
        <v>82.8</v>
      </c>
    </row>
    <row r="70" spans="1:4" s="1" customFormat="1" ht="13.5" customHeight="1">
      <c r="A70" s="2" t="str">
        <f t="shared" si="7"/>
        <v>2112</v>
      </c>
      <c r="B70" s="2" t="s">
        <v>14</v>
      </c>
      <c r="C70" s="2" t="str">
        <f>"2021240603"</f>
        <v>2021240603</v>
      </c>
      <c r="D70" s="3">
        <v>82.6</v>
      </c>
    </row>
    <row r="71" spans="1:4" s="1" customFormat="1" ht="13.5" customHeight="1">
      <c r="A71" s="2" t="str">
        <f t="shared" si="7"/>
        <v>2112</v>
      </c>
      <c r="B71" s="2" t="s">
        <v>14</v>
      </c>
      <c r="C71" s="2" t="str">
        <f>"2021240610"</f>
        <v>2021240610</v>
      </c>
      <c r="D71" s="3">
        <v>81.7</v>
      </c>
    </row>
    <row r="72" spans="1:4" s="1" customFormat="1" ht="13.5" customHeight="1">
      <c r="A72" s="2" t="str">
        <f t="shared" si="7"/>
        <v>2112</v>
      </c>
      <c r="B72" s="2" t="s">
        <v>14</v>
      </c>
      <c r="C72" s="2" t="str">
        <f>"2021240629"</f>
        <v>2021240629</v>
      </c>
      <c r="D72" s="3">
        <v>79.7</v>
      </c>
    </row>
    <row r="73" spans="1:4" s="1" customFormat="1" ht="13.5" customHeight="1">
      <c r="A73" s="2" t="str">
        <f t="shared" si="7"/>
        <v>2112</v>
      </c>
      <c r="B73" s="2" t="s">
        <v>14</v>
      </c>
      <c r="C73" s="2" t="str">
        <f>"2021240601"</f>
        <v>2021240601</v>
      </c>
      <c r="D73" s="3">
        <v>79.1</v>
      </c>
    </row>
    <row r="74" spans="1:4" s="1" customFormat="1" ht="13.5" customHeight="1">
      <c r="A74" s="2" t="str">
        <f t="shared" si="7"/>
        <v>2112</v>
      </c>
      <c r="B74" s="2" t="s">
        <v>14</v>
      </c>
      <c r="C74" s="2" t="str">
        <f>"2021240602"</f>
        <v>2021240602</v>
      </c>
      <c r="D74" s="3">
        <v>78.2</v>
      </c>
    </row>
    <row r="75" spans="1:4" s="1" customFormat="1" ht="13.5" customHeight="1">
      <c r="A75" s="2" t="str">
        <f t="shared" si="7"/>
        <v>2112</v>
      </c>
      <c r="B75" s="2" t="s">
        <v>14</v>
      </c>
      <c r="C75" s="2" t="str">
        <f>"2021240613"</f>
        <v>2021240613</v>
      </c>
      <c r="D75" s="3">
        <v>77.3</v>
      </c>
    </row>
    <row r="76" spans="1:4" s="1" customFormat="1" ht="13.5" customHeight="1">
      <c r="A76" s="2" t="str">
        <f t="shared" si="7"/>
        <v>2112</v>
      </c>
      <c r="B76" s="2" t="s">
        <v>14</v>
      </c>
      <c r="C76" s="2" t="str">
        <f>"2021240604"</f>
        <v>2021240604</v>
      </c>
      <c r="D76" s="3">
        <v>77.2</v>
      </c>
    </row>
    <row r="77" spans="1:4" s="1" customFormat="1" ht="13.5" customHeight="1">
      <c r="A77" s="2" t="str">
        <f t="shared" si="7"/>
        <v>2112</v>
      </c>
      <c r="B77" s="2" t="s">
        <v>14</v>
      </c>
      <c r="C77" s="2" t="str">
        <f>"2021240609"</f>
        <v>2021240609</v>
      </c>
      <c r="D77" s="3">
        <v>75.3</v>
      </c>
    </row>
    <row r="78" spans="1:4" s="1" customFormat="1" ht="13.5" customHeight="1">
      <c r="A78" s="2" t="str">
        <f t="shared" si="7"/>
        <v>2112</v>
      </c>
      <c r="B78" s="2" t="s">
        <v>14</v>
      </c>
      <c r="C78" s="2" t="str">
        <f>"2021240617"</f>
        <v>2021240617</v>
      </c>
      <c r="D78" s="3">
        <v>72.8</v>
      </c>
    </row>
    <row r="79" spans="1:4" s="1" customFormat="1" ht="13.5" customHeight="1">
      <c r="A79" s="2" t="str">
        <f aca="true" t="shared" si="8" ref="A79:A81">"2113"</f>
        <v>2113</v>
      </c>
      <c r="B79" s="2" t="s">
        <v>15</v>
      </c>
      <c r="C79" s="2" t="str">
        <f>"2021240703"</f>
        <v>2021240703</v>
      </c>
      <c r="D79" s="3">
        <v>83.7</v>
      </c>
    </row>
    <row r="80" spans="1:4" s="1" customFormat="1" ht="13.5" customHeight="1">
      <c r="A80" s="2" t="str">
        <f t="shared" si="8"/>
        <v>2113</v>
      </c>
      <c r="B80" s="2" t="s">
        <v>15</v>
      </c>
      <c r="C80" s="2" t="str">
        <f>"2021240713"</f>
        <v>2021240713</v>
      </c>
      <c r="D80" s="3">
        <v>78.7</v>
      </c>
    </row>
    <row r="81" spans="1:4" s="1" customFormat="1" ht="13.5" customHeight="1">
      <c r="A81" s="2" t="str">
        <f t="shared" si="8"/>
        <v>2113</v>
      </c>
      <c r="B81" s="2" t="s">
        <v>15</v>
      </c>
      <c r="C81" s="2" t="str">
        <f>"2021240708"</f>
        <v>2021240708</v>
      </c>
      <c r="D81" s="3">
        <v>74.7</v>
      </c>
    </row>
    <row r="82" spans="1:4" s="1" customFormat="1" ht="13.5" customHeight="1">
      <c r="A82" s="2" t="str">
        <f aca="true" t="shared" si="9" ref="A82:A130">"2114"</f>
        <v>2114</v>
      </c>
      <c r="B82" s="2" t="s">
        <v>16</v>
      </c>
      <c r="C82" s="2" t="str">
        <f>"2021240819"</f>
        <v>2021240819</v>
      </c>
      <c r="D82" s="3">
        <v>102.8</v>
      </c>
    </row>
    <row r="83" spans="1:4" s="1" customFormat="1" ht="13.5" customHeight="1">
      <c r="A83" s="2" t="str">
        <f t="shared" si="9"/>
        <v>2114</v>
      </c>
      <c r="B83" s="2" t="s">
        <v>16</v>
      </c>
      <c r="C83" s="2" t="str">
        <f>"2021241415"</f>
        <v>2021241415</v>
      </c>
      <c r="D83" s="3">
        <v>101</v>
      </c>
    </row>
    <row r="84" spans="1:4" s="1" customFormat="1" ht="13.5" customHeight="1">
      <c r="A84" s="2" t="str">
        <f t="shared" si="9"/>
        <v>2114</v>
      </c>
      <c r="B84" s="2" t="s">
        <v>16</v>
      </c>
      <c r="C84" s="2" t="str">
        <f>"2021240826"</f>
        <v>2021240826</v>
      </c>
      <c r="D84" s="3">
        <v>98.3</v>
      </c>
    </row>
    <row r="85" spans="1:4" s="1" customFormat="1" ht="13.5" customHeight="1">
      <c r="A85" s="2" t="str">
        <f t="shared" si="9"/>
        <v>2114</v>
      </c>
      <c r="B85" s="2" t="s">
        <v>16</v>
      </c>
      <c r="C85" s="2" t="str">
        <f>"2021241206"</f>
        <v>2021241206</v>
      </c>
      <c r="D85" s="3">
        <v>94.5</v>
      </c>
    </row>
    <row r="86" spans="1:4" s="1" customFormat="1" ht="13.5" customHeight="1">
      <c r="A86" s="2" t="str">
        <f t="shared" si="9"/>
        <v>2114</v>
      </c>
      <c r="B86" s="2" t="s">
        <v>16</v>
      </c>
      <c r="C86" s="2" t="str">
        <f>"2021241115"</f>
        <v>2021241115</v>
      </c>
      <c r="D86" s="3">
        <v>93.8</v>
      </c>
    </row>
    <row r="87" spans="1:4" s="1" customFormat="1" ht="13.5" customHeight="1">
      <c r="A87" s="2" t="str">
        <f t="shared" si="9"/>
        <v>2114</v>
      </c>
      <c r="B87" s="2" t="s">
        <v>16</v>
      </c>
      <c r="C87" s="2" t="str">
        <f>"2021241130"</f>
        <v>2021241130</v>
      </c>
      <c r="D87" s="3">
        <v>91.8</v>
      </c>
    </row>
    <row r="88" spans="1:4" s="1" customFormat="1" ht="13.5" customHeight="1">
      <c r="A88" s="2" t="str">
        <f t="shared" si="9"/>
        <v>2114</v>
      </c>
      <c r="B88" s="2" t="s">
        <v>16</v>
      </c>
      <c r="C88" s="2" t="str">
        <f>"2021241423"</f>
        <v>2021241423</v>
      </c>
      <c r="D88" s="3">
        <v>91.4</v>
      </c>
    </row>
    <row r="89" spans="1:4" s="1" customFormat="1" ht="13.5" customHeight="1">
      <c r="A89" s="2" t="str">
        <f t="shared" si="9"/>
        <v>2114</v>
      </c>
      <c r="B89" s="2" t="s">
        <v>16</v>
      </c>
      <c r="C89" s="2" t="str">
        <f>"2021241213"</f>
        <v>2021241213</v>
      </c>
      <c r="D89" s="3">
        <v>91.1</v>
      </c>
    </row>
    <row r="90" spans="1:4" s="1" customFormat="1" ht="13.5" customHeight="1">
      <c r="A90" s="2" t="str">
        <f t="shared" si="9"/>
        <v>2114</v>
      </c>
      <c r="B90" s="2" t="s">
        <v>16</v>
      </c>
      <c r="C90" s="2" t="str">
        <f>"2021241228"</f>
        <v>2021241228</v>
      </c>
      <c r="D90" s="3">
        <v>90.9</v>
      </c>
    </row>
    <row r="91" spans="1:4" s="1" customFormat="1" ht="13.5" customHeight="1">
      <c r="A91" s="2" t="str">
        <f t="shared" si="9"/>
        <v>2114</v>
      </c>
      <c r="B91" s="2" t="s">
        <v>16</v>
      </c>
      <c r="C91" s="2" t="str">
        <f>"2021241214"</f>
        <v>2021241214</v>
      </c>
      <c r="D91" s="3">
        <v>90.8</v>
      </c>
    </row>
    <row r="92" spans="1:4" s="1" customFormat="1" ht="13.5" customHeight="1">
      <c r="A92" s="2" t="str">
        <f t="shared" si="9"/>
        <v>2114</v>
      </c>
      <c r="B92" s="2" t="s">
        <v>16</v>
      </c>
      <c r="C92" s="2" t="str">
        <f>"2021241117"</f>
        <v>2021241117</v>
      </c>
      <c r="D92" s="3">
        <v>90</v>
      </c>
    </row>
    <row r="93" spans="1:4" s="1" customFormat="1" ht="13.5" customHeight="1">
      <c r="A93" s="2" t="str">
        <f t="shared" si="9"/>
        <v>2114</v>
      </c>
      <c r="B93" s="2" t="s">
        <v>16</v>
      </c>
      <c r="C93" s="2" t="str">
        <f>"2021241201"</f>
        <v>2021241201</v>
      </c>
      <c r="D93" s="3">
        <v>89.3</v>
      </c>
    </row>
    <row r="94" spans="1:4" s="1" customFormat="1" ht="13.5" customHeight="1">
      <c r="A94" s="2" t="str">
        <f t="shared" si="9"/>
        <v>2114</v>
      </c>
      <c r="B94" s="2" t="s">
        <v>16</v>
      </c>
      <c r="C94" s="2" t="str">
        <f>"2021241410"</f>
        <v>2021241410</v>
      </c>
      <c r="D94" s="3">
        <v>89.1</v>
      </c>
    </row>
    <row r="95" spans="1:4" s="1" customFormat="1" ht="13.5" customHeight="1">
      <c r="A95" s="2" t="str">
        <f t="shared" si="9"/>
        <v>2114</v>
      </c>
      <c r="B95" s="2" t="s">
        <v>16</v>
      </c>
      <c r="C95" s="2" t="str">
        <f>"2021241019"</f>
        <v>2021241019</v>
      </c>
      <c r="D95" s="3">
        <v>88.7</v>
      </c>
    </row>
    <row r="96" spans="1:4" s="1" customFormat="1" ht="13.5" customHeight="1">
      <c r="A96" s="2" t="str">
        <f t="shared" si="9"/>
        <v>2114</v>
      </c>
      <c r="B96" s="2" t="s">
        <v>16</v>
      </c>
      <c r="C96" s="2" t="str">
        <f>"2021241316"</f>
        <v>2021241316</v>
      </c>
      <c r="D96" s="3">
        <v>88.5</v>
      </c>
    </row>
    <row r="97" spans="1:4" s="1" customFormat="1" ht="13.5" customHeight="1">
      <c r="A97" s="2" t="str">
        <f t="shared" si="9"/>
        <v>2114</v>
      </c>
      <c r="B97" s="2" t="s">
        <v>16</v>
      </c>
      <c r="C97" s="2" t="str">
        <f>"2021241416"</f>
        <v>2021241416</v>
      </c>
      <c r="D97" s="3">
        <v>88.4</v>
      </c>
    </row>
    <row r="98" spans="1:4" s="1" customFormat="1" ht="13.5" customHeight="1">
      <c r="A98" s="2" t="str">
        <f t="shared" si="9"/>
        <v>2114</v>
      </c>
      <c r="B98" s="2" t="s">
        <v>16</v>
      </c>
      <c r="C98" s="2" t="str">
        <f>"2021241503"</f>
        <v>2021241503</v>
      </c>
      <c r="D98" s="3">
        <v>88</v>
      </c>
    </row>
    <row r="99" spans="1:4" s="1" customFormat="1" ht="13.5" customHeight="1">
      <c r="A99" s="2" t="str">
        <f t="shared" si="9"/>
        <v>2114</v>
      </c>
      <c r="B99" s="2" t="s">
        <v>16</v>
      </c>
      <c r="C99" s="2" t="str">
        <f>"2021241429"</f>
        <v>2021241429</v>
      </c>
      <c r="D99" s="3">
        <v>87.9</v>
      </c>
    </row>
    <row r="100" spans="1:4" s="1" customFormat="1" ht="13.5" customHeight="1">
      <c r="A100" s="2" t="str">
        <f t="shared" si="9"/>
        <v>2114</v>
      </c>
      <c r="B100" s="2" t="s">
        <v>16</v>
      </c>
      <c r="C100" s="2" t="str">
        <f>"2021240920"</f>
        <v>2021240920</v>
      </c>
      <c r="D100" s="3">
        <v>87.7</v>
      </c>
    </row>
    <row r="101" spans="1:4" s="1" customFormat="1" ht="13.5" customHeight="1">
      <c r="A101" s="2" t="str">
        <f t="shared" si="9"/>
        <v>2114</v>
      </c>
      <c r="B101" s="2" t="s">
        <v>16</v>
      </c>
      <c r="C101" s="2" t="str">
        <f>"2021241011"</f>
        <v>2021241011</v>
      </c>
      <c r="D101" s="3">
        <v>87.7</v>
      </c>
    </row>
    <row r="102" spans="1:4" s="1" customFormat="1" ht="13.5" customHeight="1">
      <c r="A102" s="2" t="str">
        <f t="shared" si="9"/>
        <v>2114</v>
      </c>
      <c r="B102" s="2" t="s">
        <v>16</v>
      </c>
      <c r="C102" s="2" t="str">
        <f>"2021240904"</f>
        <v>2021240904</v>
      </c>
      <c r="D102" s="3">
        <v>87</v>
      </c>
    </row>
    <row r="103" spans="1:4" s="1" customFormat="1" ht="13.5" customHeight="1">
      <c r="A103" s="2" t="str">
        <f t="shared" si="9"/>
        <v>2114</v>
      </c>
      <c r="B103" s="2" t="s">
        <v>16</v>
      </c>
      <c r="C103" s="2" t="str">
        <f>"2021241007"</f>
        <v>2021241007</v>
      </c>
      <c r="D103" s="3">
        <v>86.6</v>
      </c>
    </row>
    <row r="104" spans="1:4" s="1" customFormat="1" ht="13.5" customHeight="1">
      <c r="A104" s="2" t="str">
        <f t="shared" si="9"/>
        <v>2114</v>
      </c>
      <c r="B104" s="2" t="s">
        <v>16</v>
      </c>
      <c r="C104" s="2" t="str">
        <f>"2021240725"</f>
        <v>2021240725</v>
      </c>
      <c r="D104" s="3">
        <v>86</v>
      </c>
    </row>
    <row r="105" spans="1:4" s="1" customFormat="1" ht="13.5" customHeight="1">
      <c r="A105" s="2" t="str">
        <f t="shared" si="9"/>
        <v>2114</v>
      </c>
      <c r="B105" s="2" t="s">
        <v>16</v>
      </c>
      <c r="C105" s="2" t="str">
        <f>"2021241101"</f>
        <v>2021241101</v>
      </c>
      <c r="D105" s="3">
        <v>85.4</v>
      </c>
    </row>
    <row r="106" spans="1:4" s="1" customFormat="1" ht="13.5" customHeight="1">
      <c r="A106" s="2" t="str">
        <f t="shared" si="9"/>
        <v>2114</v>
      </c>
      <c r="B106" s="2" t="s">
        <v>16</v>
      </c>
      <c r="C106" s="2" t="str">
        <f>"2021240804"</f>
        <v>2021240804</v>
      </c>
      <c r="D106" s="3">
        <v>84.7</v>
      </c>
    </row>
    <row r="107" spans="1:4" s="1" customFormat="1" ht="13.5" customHeight="1">
      <c r="A107" s="2" t="str">
        <f t="shared" si="9"/>
        <v>2114</v>
      </c>
      <c r="B107" s="2" t="s">
        <v>16</v>
      </c>
      <c r="C107" s="2" t="str">
        <f>"2021241112"</f>
        <v>2021241112</v>
      </c>
      <c r="D107" s="3">
        <v>84.7</v>
      </c>
    </row>
    <row r="108" spans="1:4" s="1" customFormat="1" ht="13.5" customHeight="1">
      <c r="A108" s="2" t="str">
        <f t="shared" si="9"/>
        <v>2114</v>
      </c>
      <c r="B108" s="2" t="s">
        <v>16</v>
      </c>
      <c r="C108" s="2" t="str">
        <f>"2021241219"</f>
        <v>2021241219</v>
      </c>
      <c r="D108" s="3">
        <v>84.6</v>
      </c>
    </row>
    <row r="109" spans="1:4" s="1" customFormat="1" ht="13.5" customHeight="1">
      <c r="A109" s="2" t="str">
        <f t="shared" si="9"/>
        <v>2114</v>
      </c>
      <c r="B109" s="2" t="s">
        <v>16</v>
      </c>
      <c r="C109" s="2" t="str">
        <f>"2021241309"</f>
        <v>2021241309</v>
      </c>
      <c r="D109" s="3">
        <v>84.4</v>
      </c>
    </row>
    <row r="110" spans="1:4" s="1" customFormat="1" ht="13.5" customHeight="1">
      <c r="A110" s="2" t="str">
        <f t="shared" si="9"/>
        <v>2114</v>
      </c>
      <c r="B110" s="2" t="s">
        <v>16</v>
      </c>
      <c r="C110" s="2" t="str">
        <f>"2021241207"</f>
        <v>2021241207</v>
      </c>
      <c r="D110" s="3">
        <v>84.2</v>
      </c>
    </row>
    <row r="111" spans="1:4" s="1" customFormat="1" ht="13.5" customHeight="1">
      <c r="A111" s="2" t="str">
        <f t="shared" si="9"/>
        <v>2114</v>
      </c>
      <c r="B111" s="2" t="s">
        <v>16</v>
      </c>
      <c r="C111" s="2" t="str">
        <f>"2021241001"</f>
        <v>2021241001</v>
      </c>
      <c r="D111" s="3">
        <v>83.2</v>
      </c>
    </row>
    <row r="112" spans="1:4" s="1" customFormat="1" ht="13.5" customHeight="1">
      <c r="A112" s="2" t="str">
        <f t="shared" si="9"/>
        <v>2114</v>
      </c>
      <c r="B112" s="2" t="s">
        <v>16</v>
      </c>
      <c r="C112" s="2" t="str">
        <f>"2021241107"</f>
        <v>2021241107</v>
      </c>
      <c r="D112" s="3">
        <v>83</v>
      </c>
    </row>
    <row r="113" spans="1:4" s="1" customFormat="1" ht="13.5" customHeight="1">
      <c r="A113" s="2" t="str">
        <f t="shared" si="9"/>
        <v>2114</v>
      </c>
      <c r="B113" s="2" t="s">
        <v>16</v>
      </c>
      <c r="C113" s="2" t="str">
        <f>"2021241322"</f>
        <v>2021241322</v>
      </c>
      <c r="D113" s="3">
        <v>82.7</v>
      </c>
    </row>
    <row r="114" spans="1:4" s="1" customFormat="1" ht="13.5" customHeight="1">
      <c r="A114" s="2" t="str">
        <f t="shared" si="9"/>
        <v>2114</v>
      </c>
      <c r="B114" s="2" t="s">
        <v>16</v>
      </c>
      <c r="C114" s="2" t="str">
        <f>"2021241325"</f>
        <v>2021241325</v>
      </c>
      <c r="D114" s="3">
        <v>82.6</v>
      </c>
    </row>
    <row r="115" spans="1:4" s="1" customFormat="1" ht="13.5" customHeight="1">
      <c r="A115" s="2" t="str">
        <f t="shared" si="9"/>
        <v>2114</v>
      </c>
      <c r="B115" s="2" t="s">
        <v>16</v>
      </c>
      <c r="C115" s="2" t="str">
        <f>"2021240827"</f>
        <v>2021240827</v>
      </c>
      <c r="D115" s="3">
        <v>81.8</v>
      </c>
    </row>
    <row r="116" spans="1:4" s="1" customFormat="1" ht="13.5" customHeight="1">
      <c r="A116" s="2" t="str">
        <f t="shared" si="9"/>
        <v>2114</v>
      </c>
      <c r="B116" s="2" t="s">
        <v>16</v>
      </c>
      <c r="C116" s="2" t="str">
        <f>"2021241406"</f>
        <v>2021241406</v>
      </c>
      <c r="D116" s="3">
        <v>81.8</v>
      </c>
    </row>
    <row r="117" spans="1:4" s="1" customFormat="1" ht="13.5" customHeight="1">
      <c r="A117" s="2" t="str">
        <f t="shared" si="9"/>
        <v>2114</v>
      </c>
      <c r="B117" s="2" t="s">
        <v>16</v>
      </c>
      <c r="C117" s="2" t="str">
        <f>"2021241324"</f>
        <v>2021241324</v>
      </c>
      <c r="D117" s="3">
        <v>81.7</v>
      </c>
    </row>
    <row r="118" spans="1:4" s="1" customFormat="1" ht="13.5" customHeight="1">
      <c r="A118" s="2" t="str">
        <f t="shared" si="9"/>
        <v>2114</v>
      </c>
      <c r="B118" s="2" t="s">
        <v>16</v>
      </c>
      <c r="C118" s="2" t="str">
        <f>"2021241310"</f>
        <v>2021241310</v>
      </c>
      <c r="D118" s="3">
        <v>81.4</v>
      </c>
    </row>
    <row r="119" spans="1:4" s="1" customFormat="1" ht="13.5" customHeight="1">
      <c r="A119" s="2" t="str">
        <f t="shared" si="9"/>
        <v>2114</v>
      </c>
      <c r="B119" s="2" t="s">
        <v>16</v>
      </c>
      <c r="C119" s="2" t="str">
        <f>"2021241326"</f>
        <v>2021241326</v>
      </c>
      <c r="D119" s="3">
        <v>81.4</v>
      </c>
    </row>
    <row r="120" spans="1:4" s="1" customFormat="1" ht="13.5" customHeight="1">
      <c r="A120" s="2" t="str">
        <f t="shared" si="9"/>
        <v>2114</v>
      </c>
      <c r="B120" s="2" t="s">
        <v>16</v>
      </c>
      <c r="C120" s="2" t="str">
        <f>"2021241014"</f>
        <v>2021241014</v>
      </c>
      <c r="D120" s="3">
        <v>81.2</v>
      </c>
    </row>
    <row r="121" spans="1:4" s="1" customFormat="1" ht="13.5" customHeight="1">
      <c r="A121" s="2" t="str">
        <f t="shared" si="9"/>
        <v>2114</v>
      </c>
      <c r="B121" s="2" t="s">
        <v>16</v>
      </c>
      <c r="C121" s="2" t="str">
        <f>"2021241026"</f>
        <v>2021241026</v>
      </c>
      <c r="D121" s="3">
        <v>81.1</v>
      </c>
    </row>
    <row r="122" spans="1:4" s="1" customFormat="1" ht="13.5" customHeight="1">
      <c r="A122" s="2" t="str">
        <f t="shared" si="9"/>
        <v>2114</v>
      </c>
      <c r="B122" s="2" t="s">
        <v>16</v>
      </c>
      <c r="C122" s="2" t="str">
        <f>"2021241106"</f>
        <v>2021241106</v>
      </c>
      <c r="D122" s="3">
        <v>80.7</v>
      </c>
    </row>
    <row r="123" spans="1:4" s="1" customFormat="1" ht="13.5" customHeight="1">
      <c r="A123" s="2" t="str">
        <f t="shared" si="9"/>
        <v>2114</v>
      </c>
      <c r="B123" s="2" t="s">
        <v>16</v>
      </c>
      <c r="C123" s="2" t="str">
        <f>"2021241022"</f>
        <v>2021241022</v>
      </c>
      <c r="D123" s="3">
        <v>80.5</v>
      </c>
    </row>
    <row r="124" spans="1:4" s="1" customFormat="1" ht="13.5" customHeight="1">
      <c r="A124" s="2" t="str">
        <f t="shared" si="9"/>
        <v>2114</v>
      </c>
      <c r="B124" s="2" t="s">
        <v>16</v>
      </c>
      <c r="C124" s="2" t="str">
        <f>"2021241306"</f>
        <v>2021241306</v>
      </c>
      <c r="D124" s="3">
        <v>80.5</v>
      </c>
    </row>
    <row r="125" spans="1:4" s="1" customFormat="1" ht="13.5" customHeight="1">
      <c r="A125" s="2" t="str">
        <f t="shared" si="9"/>
        <v>2114</v>
      </c>
      <c r="B125" s="2" t="s">
        <v>16</v>
      </c>
      <c r="C125" s="2" t="str">
        <f>"2021241502"</f>
        <v>2021241502</v>
      </c>
      <c r="D125" s="3">
        <v>79.9</v>
      </c>
    </row>
    <row r="126" spans="1:4" s="1" customFormat="1" ht="13.5" customHeight="1">
      <c r="A126" s="2" t="str">
        <f t="shared" si="9"/>
        <v>2114</v>
      </c>
      <c r="B126" s="2" t="s">
        <v>16</v>
      </c>
      <c r="C126" s="2" t="str">
        <f>"2021241119"</f>
        <v>2021241119</v>
      </c>
      <c r="D126" s="3">
        <v>79.7</v>
      </c>
    </row>
    <row r="127" spans="1:4" s="1" customFormat="1" ht="13.5" customHeight="1">
      <c r="A127" s="2" t="str">
        <f t="shared" si="9"/>
        <v>2114</v>
      </c>
      <c r="B127" s="2" t="s">
        <v>16</v>
      </c>
      <c r="C127" s="2" t="str">
        <f>"2021240910"</f>
        <v>2021240910</v>
      </c>
      <c r="D127" s="3">
        <v>79.6</v>
      </c>
    </row>
    <row r="128" spans="1:4" s="1" customFormat="1" ht="13.5" customHeight="1">
      <c r="A128" s="2" t="str">
        <f t="shared" si="9"/>
        <v>2114</v>
      </c>
      <c r="B128" s="2" t="s">
        <v>16</v>
      </c>
      <c r="C128" s="2" t="str">
        <f>"2021241102"</f>
        <v>2021241102</v>
      </c>
      <c r="D128" s="3">
        <v>79.6</v>
      </c>
    </row>
    <row r="129" spans="1:4" s="1" customFormat="1" ht="13.5" customHeight="1">
      <c r="A129" s="2" t="str">
        <f t="shared" si="9"/>
        <v>2114</v>
      </c>
      <c r="B129" s="2" t="s">
        <v>16</v>
      </c>
      <c r="C129" s="2" t="str">
        <f>"2021241320"</f>
        <v>2021241320</v>
      </c>
      <c r="D129" s="3">
        <v>79.6</v>
      </c>
    </row>
    <row r="130" spans="1:4" s="1" customFormat="1" ht="13.5" customHeight="1">
      <c r="A130" s="2" t="str">
        <f t="shared" si="9"/>
        <v>2114</v>
      </c>
      <c r="B130" s="2" t="s">
        <v>16</v>
      </c>
      <c r="C130" s="2" t="str">
        <f>"2021241425"</f>
        <v>2021241425</v>
      </c>
      <c r="D130" s="3">
        <v>79.6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deer</cp:lastModifiedBy>
  <dcterms:created xsi:type="dcterms:W3CDTF">2021-11-18T01:10:25Z</dcterms:created>
  <dcterms:modified xsi:type="dcterms:W3CDTF">2021-11-19T05:51:52Z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09290A6A602B454EBFC59474A3ABAADD</vt:lpwstr>
  </property>
</Properties>
</file>