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65" activeTab="0"/>
  </bookViews>
  <sheets>
    <sheet name="（合格）白沙黎族自治县2021考核招聘医学院校毕业生" sheetId="1" r:id="rId1"/>
  </sheets>
  <definedNames/>
  <calcPr fullCalcOnLoad="1"/>
</workbook>
</file>

<file path=xl/sharedStrings.xml><?xml version="1.0" encoding="utf-8"?>
<sst xmlns="http://schemas.openxmlformats.org/spreadsheetml/2006/main" count="151" uniqueCount="37">
  <si>
    <t>白沙黎族自治县2021考核招聘医学院校毕业生面试成绩</t>
  </si>
  <si>
    <t>序号</t>
  </si>
  <si>
    <t>报考单位</t>
  </si>
  <si>
    <t>报考岗位</t>
  </si>
  <si>
    <t>姓名</t>
  </si>
  <si>
    <t>抽签号</t>
  </si>
  <si>
    <t>面试成绩</t>
  </si>
  <si>
    <t>备注</t>
  </si>
  <si>
    <t>是否进入体检</t>
  </si>
  <si>
    <t>县人民医院</t>
  </si>
  <si>
    <t>0101_临床医师</t>
  </si>
  <si>
    <t>09</t>
  </si>
  <si>
    <t>08</t>
  </si>
  <si>
    <t>14</t>
  </si>
  <si>
    <t>是</t>
  </si>
  <si>
    <t>缺考</t>
  </si>
  <si>
    <t>02</t>
  </si>
  <si>
    <t>07</t>
  </si>
  <si>
    <t>04</t>
  </si>
  <si>
    <t>05</t>
  </si>
  <si>
    <t>06</t>
  </si>
  <si>
    <t>10</t>
  </si>
  <si>
    <t>03</t>
  </si>
  <si>
    <t>0102_中医科医师</t>
  </si>
  <si>
    <t>0103_B超科</t>
  </si>
  <si>
    <t>县疾控中心</t>
  </si>
  <si>
    <t>0201_检验</t>
  </si>
  <si>
    <t>01</t>
  </si>
  <si>
    <t>23.67</t>
  </si>
  <si>
    <t>19.33</t>
  </si>
  <si>
    <t>74.00</t>
  </si>
  <si>
    <t>62.00</t>
  </si>
  <si>
    <t>60.33</t>
  </si>
  <si>
    <t>69.67</t>
  </si>
  <si>
    <t>60.00</t>
  </si>
  <si>
    <t>陈冠佩</t>
  </si>
  <si>
    <t>0202_预防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</si>
</sst>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A37" sqref="A37:IV37"/>
    </sheetView>
  </sheetViews>
  <sheetFormatPr defaultColWidth="9.00390625" defaultRowHeight="15"/>
  <cols>
    <col min="1" max="1" width="6.8515625" style="0" customWidth="1"/>
    <col min="2" max="2" width="12.140625" style="0" customWidth="1"/>
    <col min="3" max="3" width="14.8515625" style="0" customWidth="1"/>
    <col min="6" max="6" width="8.7109375" style="0" customWidth="1"/>
  </cols>
  <sheetData>
    <row r="1" spans="1:8" ht="60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</row>
    <row r="3" spans="1:8" ht="30" customHeight="1">
      <c r="A3" s="6">
        <v>1</v>
      </c>
      <c r="B3" s="6" t="s">
        <v>9</v>
      </c>
      <c r="C3" s="6" t="s">
        <v>10</v>
      </c>
      <c r="D3" s="7" t="str">
        <f>"练庆锋"</f>
        <v>练庆锋</v>
      </c>
      <c r="E3" s="8" t="s">
        <v>11</v>
      </c>
      <c r="F3" s="9">
        <v>53.33</v>
      </c>
      <c r="G3" s="9"/>
      <c r="H3" s="6"/>
    </row>
    <row r="4" spans="1:8" ht="30" customHeight="1">
      <c r="A4" s="6">
        <v>2</v>
      </c>
      <c r="B4" s="6" t="s">
        <v>9</v>
      </c>
      <c r="C4" s="6" t="s">
        <v>10</v>
      </c>
      <c r="D4" s="7" t="str">
        <f>"邢家"</f>
        <v>邢家</v>
      </c>
      <c r="E4" s="8" t="s">
        <v>12</v>
      </c>
      <c r="F4" s="9">
        <v>57.67</v>
      </c>
      <c r="G4" s="9"/>
      <c r="H4" s="6"/>
    </row>
    <row r="5" spans="1:8" ht="30" customHeight="1">
      <c r="A5" s="6">
        <v>3</v>
      </c>
      <c r="B5" s="6" t="s">
        <v>9</v>
      </c>
      <c r="C5" s="6" t="s">
        <v>10</v>
      </c>
      <c r="D5" s="7" t="str">
        <f>"郑大鹏"</f>
        <v>郑大鹏</v>
      </c>
      <c r="E5" s="8" t="s">
        <v>13</v>
      </c>
      <c r="F5" s="9">
        <v>75.67</v>
      </c>
      <c r="G5" s="9"/>
      <c r="H5" s="6" t="s">
        <v>14</v>
      </c>
    </row>
    <row r="6" spans="1:8" ht="30" customHeight="1">
      <c r="A6" s="6">
        <v>4</v>
      </c>
      <c r="B6" s="6" t="s">
        <v>9</v>
      </c>
      <c r="C6" s="6" t="s">
        <v>10</v>
      </c>
      <c r="D6" s="7" t="str">
        <f>"羊文公"</f>
        <v>羊文公</v>
      </c>
      <c r="E6" s="8"/>
      <c r="F6" s="9"/>
      <c r="G6" s="9" t="s">
        <v>15</v>
      </c>
      <c r="H6" s="6"/>
    </row>
    <row r="7" spans="1:8" ht="30" customHeight="1">
      <c r="A7" s="6">
        <v>5</v>
      </c>
      <c r="B7" s="6" t="s">
        <v>9</v>
      </c>
      <c r="C7" s="6" t="s">
        <v>10</v>
      </c>
      <c r="D7" s="7" t="str">
        <f>"吴书仲"</f>
        <v>吴书仲</v>
      </c>
      <c r="E7" s="8" t="s">
        <v>16</v>
      </c>
      <c r="F7" s="9">
        <v>46.67</v>
      </c>
      <c r="G7" s="9"/>
      <c r="H7" s="6"/>
    </row>
    <row r="8" spans="1:8" ht="30" customHeight="1">
      <c r="A8" s="6">
        <v>6</v>
      </c>
      <c r="B8" s="6" t="s">
        <v>9</v>
      </c>
      <c r="C8" s="6" t="s">
        <v>10</v>
      </c>
      <c r="D8" s="7" t="str">
        <f>"曾起宽"</f>
        <v>曾起宽</v>
      </c>
      <c r="E8" s="8" t="s">
        <v>17</v>
      </c>
      <c r="F8" s="9">
        <v>63.67</v>
      </c>
      <c r="G8" s="9"/>
      <c r="H8" s="6" t="s">
        <v>14</v>
      </c>
    </row>
    <row r="9" spans="1:8" ht="30" customHeight="1">
      <c r="A9" s="6">
        <v>7</v>
      </c>
      <c r="B9" s="6" t="s">
        <v>9</v>
      </c>
      <c r="C9" s="6" t="s">
        <v>10</v>
      </c>
      <c r="D9" s="7" t="str">
        <f>"周志坚"</f>
        <v>周志坚</v>
      </c>
      <c r="E9" s="8" t="s">
        <v>18</v>
      </c>
      <c r="F9" s="9">
        <v>81.67</v>
      </c>
      <c r="G9" s="9"/>
      <c r="H9" s="6" t="s">
        <v>14</v>
      </c>
    </row>
    <row r="10" spans="1:8" ht="30" customHeight="1">
      <c r="A10" s="6">
        <v>8</v>
      </c>
      <c r="B10" s="6" t="s">
        <v>9</v>
      </c>
      <c r="C10" s="6" t="s">
        <v>10</v>
      </c>
      <c r="D10" s="7" t="str">
        <f>"李娇花"</f>
        <v>李娇花</v>
      </c>
      <c r="E10" s="8" t="s">
        <v>19</v>
      </c>
      <c r="F10" s="9">
        <v>64.67</v>
      </c>
      <c r="G10" s="9"/>
      <c r="H10" s="6" t="s">
        <v>14</v>
      </c>
    </row>
    <row r="11" spans="1:8" ht="30" customHeight="1">
      <c r="A11" s="6">
        <v>9</v>
      </c>
      <c r="B11" s="6" t="s">
        <v>9</v>
      </c>
      <c r="C11" s="6" t="s">
        <v>10</v>
      </c>
      <c r="D11" s="7" t="str">
        <f>"蒙杨云"</f>
        <v>蒙杨云</v>
      </c>
      <c r="E11" s="8"/>
      <c r="F11" s="9"/>
      <c r="G11" s="9" t="s">
        <v>15</v>
      </c>
      <c r="H11" s="6"/>
    </row>
    <row r="12" spans="1:8" ht="30" customHeight="1">
      <c r="A12" s="6">
        <v>10</v>
      </c>
      <c r="B12" s="6" t="s">
        <v>9</v>
      </c>
      <c r="C12" s="6" t="s">
        <v>10</v>
      </c>
      <c r="D12" s="7" t="str">
        <f>"王平"</f>
        <v>王平</v>
      </c>
      <c r="E12" s="8"/>
      <c r="F12" s="9"/>
      <c r="G12" s="9" t="s">
        <v>15</v>
      </c>
      <c r="H12" s="6"/>
    </row>
    <row r="13" spans="1:8" ht="30" customHeight="1">
      <c r="A13" s="6">
        <v>11</v>
      </c>
      <c r="B13" s="6" t="s">
        <v>9</v>
      </c>
      <c r="C13" s="6" t="s">
        <v>10</v>
      </c>
      <c r="D13" s="7" t="str">
        <f>"张姗姗"</f>
        <v>张姗姗</v>
      </c>
      <c r="E13" s="8" t="s">
        <v>20</v>
      </c>
      <c r="F13" s="9">
        <v>62.67</v>
      </c>
      <c r="G13" s="9"/>
      <c r="H13" s="6" t="s">
        <v>14</v>
      </c>
    </row>
    <row r="14" spans="1:8" ht="30" customHeight="1">
      <c r="A14" s="6">
        <v>12</v>
      </c>
      <c r="B14" s="6" t="s">
        <v>9</v>
      </c>
      <c r="C14" s="6" t="s">
        <v>10</v>
      </c>
      <c r="D14" s="7" t="str">
        <f>"黎启东"</f>
        <v>黎启东</v>
      </c>
      <c r="E14" s="8" t="s">
        <v>21</v>
      </c>
      <c r="F14" s="9">
        <v>65.33</v>
      </c>
      <c r="G14" s="9"/>
      <c r="H14" s="6" t="s">
        <v>14</v>
      </c>
    </row>
    <row r="15" spans="1:8" ht="30" customHeight="1">
      <c r="A15" s="6">
        <v>13</v>
      </c>
      <c r="B15" s="6" t="s">
        <v>9</v>
      </c>
      <c r="C15" s="6" t="s">
        <v>10</v>
      </c>
      <c r="D15" s="7" t="str">
        <f>"何琼海"</f>
        <v>何琼海</v>
      </c>
      <c r="E15" s="8"/>
      <c r="F15" s="9"/>
      <c r="G15" s="9" t="s">
        <v>15</v>
      </c>
      <c r="H15" s="6"/>
    </row>
    <row r="16" spans="1:8" ht="30" customHeight="1">
      <c r="A16" s="6">
        <v>14</v>
      </c>
      <c r="B16" s="6" t="s">
        <v>9</v>
      </c>
      <c r="C16" s="6" t="s">
        <v>10</v>
      </c>
      <c r="D16" s="7" t="str">
        <f>"颜辉"</f>
        <v>颜辉</v>
      </c>
      <c r="E16" s="8" t="s">
        <v>22</v>
      </c>
      <c r="F16" s="9">
        <v>54.33</v>
      </c>
      <c r="G16" s="9"/>
      <c r="H16" s="6"/>
    </row>
    <row r="17" spans="1:8" ht="30" customHeight="1">
      <c r="A17" s="6">
        <v>15</v>
      </c>
      <c r="B17" s="6" t="s">
        <v>9</v>
      </c>
      <c r="C17" s="6" t="s">
        <v>23</v>
      </c>
      <c r="D17" s="6" t="str">
        <f>"吴铁珠"</f>
        <v>吴铁珠</v>
      </c>
      <c r="E17" s="7" t="s">
        <v>22</v>
      </c>
      <c r="F17" s="7">
        <v>74.33</v>
      </c>
      <c r="G17" s="9"/>
      <c r="H17" s="6" t="s">
        <v>14</v>
      </c>
    </row>
    <row r="18" spans="1:8" ht="30" customHeight="1">
      <c r="A18" s="6">
        <v>16</v>
      </c>
      <c r="B18" s="6" t="s">
        <v>9</v>
      </c>
      <c r="C18" s="6" t="s">
        <v>23</v>
      </c>
      <c r="D18" s="6" t="str">
        <f>"吴清文"</f>
        <v>吴清文</v>
      </c>
      <c r="E18" s="7" t="s">
        <v>18</v>
      </c>
      <c r="F18" s="7">
        <v>62.33</v>
      </c>
      <c r="G18" s="9"/>
      <c r="H18" s="6"/>
    </row>
    <row r="19" spans="1:8" ht="30" customHeight="1">
      <c r="A19" s="6">
        <v>17</v>
      </c>
      <c r="B19" s="6" t="s">
        <v>9</v>
      </c>
      <c r="C19" s="6" t="s">
        <v>23</v>
      </c>
      <c r="D19" s="6" t="str">
        <f>"李雄清"</f>
        <v>李雄清</v>
      </c>
      <c r="E19" s="7" t="s">
        <v>17</v>
      </c>
      <c r="F19" s="7">
        <v>75.67</v>
      </c>
      <c r="G19" s="9"/>
      <c r="H19" s="6" t="s">
        <v>14</v>
      </c>
    </row>
    <row r="20" spans="1:8" ht="30" customHeight="1">
      <c r="A20" s="6">
        <v>18</v>
      </c>
      <c r="B20" s="6" t="s">
        <v>9</v>
      </c>
      <c r="C20" s="6" t="s">
        <v>23</v>
      </c>
      <c r="D20" s="6" t="str">
        <f>"吕国英"</f>
        <v>吕国英</v>
      </c>
      <c r="E20" s="7" t="s">
        <v>12</v>
      </c>
      <c r="F20" s="7">
        <v>67.33</v>
      </c>
      <c r="G20" s="9"/>
      <c r="H20" s="6"/>
    </row>
    <row r="21" spans="1:8" ht="30" customHeight="1">
      <c r="A21" s="6">
        <v>19</v>
      </c>
      <c r="B21" s="6" t="s">
        <v>9</v>
      </c>
      <c r="C21" s="6" t="s">
        <v>23</v>
      </c>
      <c r="D21" s="6" t="str">
        <f>"陈烘"</f>
        <v>陈烘</v>
      </c>
      <c r="E21" s="7" t="s">
        <v>19</v>
      </c>
      <c r="F21" s="7">
        <v>68.67</v>
      </c>
      <c r="G21" s="9"/>
      <c r="H21" s="6" t="s">
        <v>14</v>
      </c>
    </row>
    <row r="22" spans="1:8" ht="30" customHeight="1">
      <c r="A22" s="6">
        <v>20</v>
      </c>
      <c r="B22" s="6" t="s">
        <v>9</v>
      </c>
      <c r="C22" s="6" t="s">
        <v>23</v>
      </c>
      <c r="D22" s="6" t="str">
        <f>"王丽娟"</f>
        <v>王丽娟</v>
      </c>
      <c r="E22" s="7" t="s">
        <v>11</v>
      </c>
      <c r="F22" s="7">
        <v>66.67</v>
      </c>
      <c r="G22" s="9"/>
      <c r="H22" s="6"/>
    </row>
    <row r="23" spans="1:8" ht="30" customHeight="1">
      <c r="A23" s="6">
        <v>21</v>
      </c>
      <c r="B23" s="6" t="s">
        <v>9</v>
      </c>
      <c r="C23" s="6" t="s">
        <v>23</v>
      </c>
      <c r="D23" s="6" t="str">
        <f>"郭融"</f>
        <v>郭融</v>
      </c>
      <c r="E23" s="7"/>
      <c r="F23" s="7"/>
      <c r="G23" s="9" t="s">
        <v>15</v>
      </c>
      <c r="H23" s="6"/>
    </row>
    <row r="24" spans="1:8" ht="30" customHeight="1">
      <c r="A24" s="6">
        <v>22</v>
      </c>
      <c r="B24" s="6" t="s">
        <v>9</v>
      </c>
      <c r="C24" s="6" t="s">
        <v>23</v>
      </c>
      <c r="D24" s="6" t="str">
        <f>"张俊平"</f>
        <v>张俊平</v>
      </c>
      <c r="E24" s="7"/>
      <c r="F24" s="7"/>
      <c r="G24" s="9" t="s">
        <v>15</v>
      </c>
      <c r="H24" s="6"/>
    </row>
    <row r="25" spans="1:8" ht="30" customHeight="1">
      <c r="A25" s="6">
        <v>23</v>
      </c>
      <c r="B25" s="6" t="s">
        <v>9</v>
      </c>
      <c r="C25" s="6" t="s">
        <v>24</v>
      </c>
      <c r="D25" s="6" t="str">
        <f>"谢於勇"</f>
        <v>谢於勇</v>
      </c>
      <c r="E25" s="8" t="s">
        <v>16</v>
      </c>
      <c r="F25" s="9">
        <v>72.33</v>
      </c>
      <c r="G25" s="9"/>
      <c r="H25" s="6" t="s">
        <v>14</v>
      </c>
    </row>
    <row r="26" spans="1:8" ht="30" customHeight="1">
      <c r="A26" s="6">
        <v>24</v>
      </c>
      <c r="B26" s="6" t="s">
        <v>9</v>
      </c>
      <c r="C26" s="6" t="s">
        <v>24</v>
      </c>
      <c r="D26" s="6" t="str">
        <f>"陈益红"</f>
        <v>陈益红</v>
      </c>
      <c r="E26" s="8"/>
      <c r="F26" s="9"/>
      <c r="G26" s="9" t="s">
        <v>15</v>
      </c>
      <c r="H26" s="6"/>
    </row>
    <row r="27" spans="1:8" ht="30" customHeight="1">
      <c r="A27" s="6">
        <v>25</v>
      </c>
      <c r="B27" s="6" t="s">
        <v>9</v>
      </c>
      <c r="C27" s="6" t="s">
        <v>24</v>
      </c>
      <c r="D27" s="6" t="str">
        <f>"吴强源"</f>
        <v>吴强源</v>
      </c>
      <c r="E27" s="8" t="s">
        <v>22</v>
      </c>
      <c r="F27" s="9">
        <v>65.33</v>
      </c>
      <c r="G27" s="9"/>
      <c r="H27" s="6" t="s">
        <v>14</v>
      </c>
    </row>
    <row r="28" spans="1:8" ht="30" customHeight="1">
      <c r="A28" s="6">
        <v>26</v>
      </c>
      <c r="B28" s="6" t="s">
        <v>25</v>
      </c>
      <c r="C28" s="6" t="s">
        <v>26</v>
      </c>
      <c r="D28" s="6" t="str">
        <f>"吴秀君"</f>
        <v>吴秀君</v>
      </c>
      <c r="E28" s="7" t="s">
        <v>27</v>
      </c>
      <c r="F28" s="7" t="s">
        <v>28</v>
      </c>
      <c r="G28" s="7"/>
      <c r="H28" s="6"/>
    </row>
    <row r="29" spans="1:8" ht="30" customHeight="1">
      <c r="A29" s="6">
        <v>27</v>
      </c>
      <c r="B29" s="6" t="s">
        <v>25</v>
      </c>
      <c r="C29" s="6" t="s">
        <v>26</v>
      </c>
      <c r="D29" s="6" t="str">
        <f>"刘嘉佳"</f>
        <v>刘嘉佳</v>
      </c>
      <c r="E29" s="7" t="s">
        <v>16</v>
      </c>
      <c r="F29" s="7" t="s">
        <v>29</v>
      </c>
      <c r="G29" s="7"/>
      <c r="H29" s="6"/>
    </row>
    <row r="30" spans="1:8" ht="30" customHeight="1">
      <c r="A30" s="6">
        <v>28</v>
      </c>
      <c r="B30" s="6" t="s">
        <v>25</v>
      </c>
      <c r="C30" s="6" t="s">
        <v>26</v>
      </c>
      <c r="D30" s="6" t="str">
        <f>"黎娇"</f>
        <v>黎娇</v>
      </c>
      <c r="E30" s="7" t="s">
        <v>22</v>
      </c>
      <c r="F30" s="7" t="s">
        <v>30</v>
      </c>
      <c r="G30" s="7"/>
      <c r="H30" s="6" t="s">
        <v>14</v>
      </c>
    </row>
    <row r="31" spans="1:8" ht="30" customHeight="1">
      <c r="A31" s="6">
        <v>29</v>
      </c>
      <c r="B31" s="6" t="s">
        <v>25</v>
      </c>
      <c r="C31" s="6" t="s">
        <v>26</v>
      </c>
      <c r="D31" s="6" t="str">
        <f>"符蔡云"</f>
        <v>符蔡云</v>
      </c>
      <c r="E31" s="7" t="s">
        <v>19</v>
      </c>
      <c r="F31" s="7" t="s">
        <v>31</v>
      </c>
      <c r="G31" s="7"/>
      <c r="H31" s="6"/>
    </row>
    <row r="32" spans="1:8" ht="30" customHeight="1">
      <c r="A32" s="6">
        <v>30</v>
      </c>
      <c r="B32" s="6" t="s">
        <v>25</v>
      </c>
      <c r="C32" s="6" t="s">
        <v>26</v>
      </c>
      <c r="D32" s="6" t="str">
        <f>"陈博"</f>
        <v>陈博</v>
      </c>
      <c r="E32" s="7" t="s">
        <v>11</v>
      </c>
      <c r="F32" s="7" t="s">
        <v>32</v>
      </c>
      <c r="G32" s="7"/>
      <c r="H32" s="6"/>
    </row>
    <row r="33" spans="1:8" ht="30" customHeight="1">
      <c r="A33" s="6">
        <v>31</v>
      </c>
      <c r="B33" s="6" t="s">
        <v>25</v>
      </c>
      <c r="C33" s="6" t="s">
        <v>26</v>
      </c>
      <c r="D33" s="6" t="str">
        <f>"何彩菊"</f>
        <v>何彩菊</v>
      </c>
      <c r="E33" s="7"/>
      <c r="F33" s="7"/>
      <c r="G33" s="7" t="s">
        <v>15</v>
      </c>
      <c r="H33" s="6"/>
    </row>
    <row r="34" spans="1:8" ht="30" customHeight="1">
      <c r="A34" s="6">
        <v>32</v>
      </c>
      <c r="B34" s="6" t="s">
        <v>25</v>
      </c>
      <c r="C34" s="6" t="s">
        <v>26</v>
      </c>
      <c r="D34" s="6" t="str">
        <f>"石柱栋"</f>
        <v>石柱栋</v>
      </c>
      <c r="E34" s="7" t="s">
        <v>20</v>
      </c>
      <c r="F34" s="7" t="s">
        <v>33</v>
      </c>
      <c r="G34" s="7"/>
      <c r="H34" s="6"/>
    </row>
    <row r="35" spans="1:8" ht="30" customHeight="1">
      <c r="A35" s="6">
        <v>33</v>
      </c>
      <c r="B35" s="6" t="s">
        <v>25</v>
      </c>
      <c r="C35" s="6" t="s">
        <v>26</v>
      </c>
      <c r="D35" s="6" t="str">
        <f>"谭美玲"</f>
        <v>谭美玲</v>
      </c>
      <c r="E35" s="7" t="s">
        <v>18</v>
      </c>
      <c r="F35" s="7" t="s">
        <v>34</v>
      </c>
      <c r="G35" s="7"/>
      <c r="H35" s="6"/>
    </row>
    <row r="36" spans="1:8" ht="30" customHeight="1">
      <c r="A36" s="6">
        <v>34</v>
      </c>
      <c r="B36" s="6" t="s">
        <v>25</v>
      </c>
      <c r="C36" s="6" t="s">
        <v>26</v>
      </c>
      <c r="D36" s="6" t="s">
        <v>35</v>
      </c>
      <c r="E36" s="7" t="s">
        <v>12</v>
      </c>
      <c r="F36" s="7" t="s">
        <v>32</v>
      </c>
      <c r="G36" s="7"/>
      <c r="H36" s="6"/>
    </row>
    <row r="37" spans="1:8" ht="30" customHeight="1">
      <c r="A37" s="6">
        <v>35</v>
      </c>
      <c r="B37" s="6" t="s">
        <v>25</v>
      </c>
      <c r="C37" s="6" t="s">
        <v>36</v>
      </c>
      <c r="D37" s="6" t="str">
        <f>"符鲜妃"</f>
        <v>符鲜妃</v>
      </c>
      <c r="E37" s="8" t="s">
        <v>16</v>
      </c>
      <c r="F37" s="10">
        <v>61.67</v>
      </c>
      <c r="G37" s="6"/>
      <c r="H37" s="6"/>
    </row>
    <row r="38" spans="1:8" ht="30" customHeight="1">
      <c r="A38" s="6">
        <v>36</v>
      </c>
      <c r="B38" s="6" t="s">
        <v>25</v>
      </c>
      <c r="C38" s="6" t="s">
        <v>36</v>
      </c>
      <c r="D38" s="6" t="str">
        <f>"邓玉霞"</f>
        <v>邓玉霞</v>
      </c>
      <c r="E38" s="8" t="s">
        <v>19</v>
      </c>
      <c r="F38" s="10">
        <v>61.83</v>
      </c>
      <c r="G38" s="6"/>
      <c r="H38" s="6"/>
    </row>
    <row r="39" spans="1:8" ht="30" customHeight="1">
      <c r="A39" s="6">
        <v>37</v>
      </c>
      <c r="B39" s="6" t="s">
        <v>25</v>
      </c>
      <c r="C39" s="6" t="s">
        <v>36</v>
      </c>
      <c r="D39" s="6" t="str">
        <f>"唐侯庚"</f>
        <v>唐侯庚</v>
      </c>
      <c r="E39" s="8" t="s">
        <v>22</v>
      </c>
      <c r="F39" s="10">
        <v>60.67</v>
      </c>
      <c r="G39" s="6"/>
      <c r="H39" s="6"/>
    </row>
    <row r="40" spans="1:8" ht="30" customHeight="1">
      <c r="A40" s="6">
        <v>38</v>
      </c>
      <c r="B40" s="6" t="s">
        <v>25</v>
      </c>
      <c r="C40" s="6" t="s">
        <v>36</v>
      </c>
      <c r="D40" s="6" t="str">
        <f>"吴丽榕"</f>
        <v>吴丽榕</v>
      </c>
      <c r="E40" s="8" t="s">
        <v>18</v>
      </c>
      <c r="F40" s="10">
        <v>60</v>
      </c>
      <c r="G40" s="6"/>
      <c r="H40" s="6"/>
    </row>
    <row r="41" spans="1:8" ht="30" customHeight="1">
      <c r="A41" s="6">
        <v>39</v>
      </c>
      <c r="B41" s="6" t="s">
        <v>25</v>
      </c>
      <c r="C41" s="6" t="s">
        <v>36</v>
      </c>
      <c r="D41" s="6" t="str">
        <f>"张春秋"</f>
        <v>张春秋</v>
      </c>
      <c r="E41" s="8" t="s">
        <v>20</v>
      </c>
      <c r="F41" s="10">
        <v>42.33</v>
      </c>
      <c r="G41" s="6"/>
      <c r="H41" s="6"/>
    </row>
    <row r="42" spans="1:8" ht="30" customHeight="1">
      <c r="A42" s="6">
        <v>40</v>
      </c>
      <c r="B42" s="6" t="s">
        <v>25</v>
      </c>
      <c r="C42" s="6" t="s">
        <v>36</v>
      </c>
      <c r="D42" s="6" t="str">
        <f>"黄媚蓉"</f>
        <v>黄媚蓉</v>
      </c>
      <c r="E42" s="8" t="s">
        <v>27</v>
      </c>
      <c r="F42" s="10">
        <v>67.67</v>
      </c>
      <c r="G42" s="6"/>
      <c r="H42" s="6" t="s">
        <v>14</v>
      </c>
    </row>
  </sheetData>
  <sheetProtection/>
  <mergeCells count="1">
    <mergeCell ref="A1:H1"/>
  </mergeCells>
  <conditionalFormatting sqref="F3:F16">
    <cfRule type="expression" priority="9" dxfId="0" stopIfTrue="1">
      <formula>AND(COUNTIF($F$3:$F$16,F3)&gt;1,NOT(ISBLANK(F3)))</formula>
    </cfRule>
    <cfRule type="expression" priority="8" dxfId="0" stopIfTrue="1">
      <formula>AND(COUNTIF($F$3:$F$16,F3)&gt;1,NOT(ISBLANK(F3)))</formula>
    </cfRule>
    <cfRule type="expression" priority="7" dxfId="0" stopIfTrue="1">
      <formula>AND(COUNTIF($F$3:$F$16,F3)&gt;1,NOT(ISBLANK(F3)))</formula>
    </cfRule>
  </conditionalFormatting>
  <conditionalFormatting sqref="F25:F27">
    <cfRule type="expression" priority="6" dxfId="0" stopIfTrue="1">
      <formula>AND(COUNTIF($F$25:$F$27,F25)&gt;1,NOT(ISBLANK(F25)))</formula>
    </cfRule>
    <cfRule type="expression" priority="5" dxfId="0" stopIfTrue="1">
      <formula>AND(COUNTIF($F$25:$F$27,F25)&gt;1,NOT(ISBLANK(F25)))</formula>
    </cfRule>
  </conditionalFormatting>
  <conditionalFormatting sqref="F37:F42">
    <cfRule type="expression" priority="3" dxfId="0" stopIfTrue="1">
      <formula>AND(COUNTIF($F$37:$F$42,F37)&gt;1,NOT(ISBLANK(F37)))</formula>
    </cfRule>
    <cfRule type="expression" priority="2" dxfId="0" stopIfTrue="1">
      <formula>AND(COUNTIF($F$37:$F$42,F37)&gt;1,NOT(ISBLANK(F37)))</formula>
    </cfRule>
    <cfRule type="expression" priority="1" dxfId="0" stopIfTrue="1">
      <formula>AND(COUNTIF($F$37:$F$42,F37)&gt;1,NOT(ISBLANK(F37)))</formula>
    </cfRule>
  </conditionalFormatting>
  <conditionalFormatting sqref="F25:G27">
    <cfRule type="expression" priority="4" dxfId="0" stopIfTrue="1">
      <formula>AND(COUNTIF($F$25:$G$27,F25)&gt;1,NOT(ISBLANK(F25)))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2021-06-18T09:09:43Z</dcterms:created>
  <dcterms:modified xsi:type="dcterms:W3CDTF">2021-07-14T07:16:39Z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7072DEBB44824635A2CFD93762364DF1</vt:lpwstr>
  </property>
  <property fmtid="{D5CDD505-2E9C-101B-9397-08002B2CF9AE}" pid="4" name="KSOProductBuildV">
    <vt:lpwstr>2052-10.8.0.6253</vt:lpwstr>
  </property>
</Properties>
</file>