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2630" activeTab="0"/>
  </bookViews>
  <sheets>
    <sheet name="（合格）澄迈县人民医院2021年公开考核招聘编外专业技术人员" sheetId="1" r:id="rId1"/>
  </sheets>
  <definedNames/>
  <calcPr fullCalcOnLoad="1"/>
</workbook>
</file>

<file path=xl/sharedStrings.xml><?xml version="1.0" encoding="utf-8"?>
<sst xmlns="http://schemas.openxmlformats.org/spreadsheetml/2006/main" count="111" uniqueCount="23">
  <si>
    <t>序号</t>
  </si>
  <si>
    <t>报考号</t>
  </si>
  <si>
    <t>报考岗位</t>
  </si>
  <si>
    <t>姓名</t>
  </si>
  <si>
    <t>性别</t>
  </si>
  <si>
    <t>0101_呼吸内科医生</t>
  </si>
  <si>
    <t>0102_消化内分泌科医生</t>
  </si>
  <si>
    <t>0103_泌尿外科医生</t>
  </si>
  <si>
    <t>0104_普外胸外科医生</t>
  </si>
  <si>
    <t>0105_重症科医生</t>
  </si>
  <si>
    <t>0109_麻醉科医生</t>
  </si>
  <si>
    <t>0110_急诊科医生</t>
  </si>
  <si>
    <t>0112_口腔科医生</t>
  </si>
  <si>
    <t>0114_神经内科医生</t>
  </si>
  <si>
    <t>0116_肿瘤内科医生</t>
  </si>
  <si>
    <t>0118_体检中心医生</t>
  </si>
  <si>
    <t>0119_放射科医生</t>
  </si>
  <si>
    <t>0121_皮肤科医生</t>
  </si>
  <si>
    <t>0122_中医康复科医生</t>
  </si>
  <si>
    <t>0123_放射科技师</t>
  </si>
  <si>
    <t>0124_中医康复科技师</t>
  </si>
  <si>
    <t>0125_药房药师</t>
  </si>
  <si>
    <t>澄迈县人民医院2021年公开考核招聘编外专业技术人员  资格审核合格人员名单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</si>
</sst>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5" fillId="13" borderId="5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9" borderId="0" applyNumberFormat="0" applyBorder="0" applyAlignment="0" applyProtection="0"/>
    <xf numFmtId="0" fontId="17" fillId="4" borderId="7" applyNumberFormat="0" applyAlignment="0" applyProtection="0"/>
    <xf numFmtId="0" fontId="12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9.00390625" style="2" customWidth="1"/>
    <col min="2" max="2" width="27.125" style="2" customWidth="1"/>
    <col min="3" max="3" width="22.625" style="2" customWidth="1"/>
    <col min="4" max="4" width="11.125" style="2" customWidth="1"/>
    <col min="5" max="5" width="11.00390625" style="2" customWidth="1"/>
    <col min="6" max="228" width="9.00390625" style="2" customWidth="1"/>
  </cols>
  <sheetData>
    <row r="1" spans="1:5" ht="60" customHeight="1">
      <c r="A1" s="5" t="s">
        <v>22</v>
      </c>
      <c r="B1" s="5"/>
      <c r="C1" s="5"/>
      <c r="D1" s="5"/>
      <c r="E1" s="5"/>
    </row>
    <row r="2" spans="1:5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30" customHeight="1">
      <c r="A3" s="4">
        <v>1</v>
      </c>
      <c r="B3" s="4" t="str">
        <f>"303620210605205346102082"</f>
        <v>303620210605205346102082</v>
      </c>
      <c r="C3" s="4" t="s">
        <v>5</v>
      </c>
      <c r="D3" s="4" t="str">
        <f>"张建华"</f>
        <v>张建华</v>
      </c>
      <c r="E3" s="4" t="str">
        <f>"男"</f>
        <v>男</v>
      </c>
    </row>
    <row r="4" spans="1:5" ht="30" customHeight="1">
      <c r="A4" s="4">
        <v>2</v>
      </c>
      <c r="B4" s="4" t="str">
        <f>"303620210605231936102491"</f>
        <v>303620210605231936102491</v>
      </c>
      <c r="C4" s="4" t="s">
        <v>5</v>
      </c>
      <c r="D4" s="4" t="str">
        <f>"廖琼奕"</f>
        <v>廖琼奕</v>
      </c>
      <c r="E4" s="4" t="str">
        <f>"男"</f>
        <v>男</v>
      </c>
    </row>
    <row r="5" spans="1:5" ht="30" customHeight="1">
      <c r="A5" s="4">
        <v>3</v>
      </c>
      <c r="B5" s="4" t="str">
        <f>"303620210607134807106827"</f>
        <v>303620210607134807106827</v>
      </c>
      <c r="C5" s="4" t="s">
        <v>5</v>
      </c>
      <c r="D5" s="4" t="str">
        <f>"张容"</f>
        <v>张容</v>
      </c>
      <c r="E5" s="4" t="str">
        <f aca="true" t="shared" si="0" ref="E5:E13">"女"</f>
        <v>女</v>
      </c>
    </row>
    <row r="6" spans="1:5" ht="30" customHeight="1">
      <c r="A6" s="4">
        <v>4</v>
      </c>
      <c r="B6" s="4" t="str">
        <f>"30362021060110510862041"</f>
        <v>30362021060110510862041</v>
      </c>
      <c r="C6" s="4" t="s">
        <v>6</v>
      </c>
      <c r="D6" s="4" t="str">
        <f>"温海莉"</f>
        <v>温海莉</v>
      </c>
      <c r="E6" s="4" t="str">
        <f t="shared" si="0"/>
        <v>女</v>
      </c>
    </row>
    <row r="7" spans="1:5" ht="30" customHeight="1">
      <c r="A7" s="4">
        <v>5</v>
      </c>
      <c r="B7" s="4" t="str">
        <f>"30362021060312310082736"</f>
        <v>30362021060312310082736</v>
      </c>
      <c r="C7" s="4" t="s">
        <v>6</v>
      </c>
      <c r="D7" s="4" t="str">
        <f>"林建廷"</f>
        <v>林建廷</v>
      </c>
      <c r="E7" s="4" t="str">
        <f>"男"</f>
        <v>男</v>
      </c>
    </row>
    <row r="8" spans="1:5" ht="30" customHeight="1">
      <c r="A8" s="4">
        <v>6</v>
      </c>
      <c r="B8" s="4" t="str">
        <f>"30362021060313532683419"</f>
        <v>30362021060313532683419</v>
      </c>
      <c r="C8" s="4" t="s">
        <v>6</v>
      </c>
      <c r="D8" s="4" t="str">
        <f>"符启叶"</f>
        <v>符启叶</v>
      </c>
      <c r="E8" s="4" t="str">
        <f t="shared" si="0"/>
        <v>女</v>
      </c>
    </row>
    <row r="9" spans="1:5" ht="30" customHeight="1">
      <c r="A9" s="4">
        <v>7</v>
      </c>
      <c r="B9" s="4" t="str">
        <f>"30362021060320180987409"</f>
        <v>30362021060320180987409</v>
      </c>
      <c r="C9" s="4" t="s">
        <v>6</v>
      </c>
      <c r="D9" s="4" t="str">
        <f>"陈婆保"</f>
        <v>陈婆保</v>
      </c>
      <c r="E9" s="4" t="str">
        <f t="shared" si="0"/>
        <v>女</v>
      </c>
    </row>
    <row r="10" spans="1:5" ht="30" customHeight="1">
      <c r="A10" s="4">
        <v>8</v>
      </c>
      <c r="B10" s="4" t="str">
        <f>"30362021060410563392045"</f>
        <v>30362021060410563392045</v>
      </c>
      <c r="C10" s="4" t="s">
        <v>6</v>
      </c>
      <c r="D10" s="4" t="str">
        <f>"曾翎"</f>
        <v>曾翎</v>
      </c>
      <c r="E10" s="4" t="str">
        <f t="shared" si="0"/>
        <v>女</v>
      </c>
    </row>
    <row r="11" spans="1:5" ht="30" customHeight="1">
      <c r="A11" s="4">
        <v>9</v>
      </c>
      <c r="B11" s="4" t="str">
        <f>"303620210606232845105166"</f>
        <v>303620210606232845105166</v>
      </c>
      <c r="C11" s="4" t="s">
        <v>6</v>
      </c>
      <c r="D11" s="4" t="str">
        <f>"吴秀秀"</f>
        <v>吴秀秀</v>
      </c>
      <c r="E11" s="4" t="str">
        <f t="shared" si="0"/>
        <v>女</v>
      </c>
    </row>
    <row r="12" spans="1:5" ht="30" customHeight="1">
      <c r="A12" s="4">
        <v>10</v>
      </c>
      <c r="B12" s="4" t="str">
        <f>"303620210607201222107915"</f>
        <v>303620210607201222107915</v>
      </c>
      <c r="C12" s="4" t="s">
        <v>6</v>
      </c>
      <c r="D12" s="4" t="str">
        <f>"李小兰"</f>
        <v>李小兰</v>
      </c>
      <c r="E12" s="4" t="str">
        <f t="shared" si="0"/>
        <v>女</v>
      </c>
    </row>
    <row r="13" spans="1:5" ht="30" customHeight="1">
      <c r="A13" s="4">
        <v>11</v>
      </c>
      <c r="B13" s="4" t="str">
        <f>"303620210607211119108408"</f>
        <v>303620210607211119108408</v>
      </c>
      <c r="C13" s="4" t="s">
        <v>6</v>
      </c>
      <c r="D13" s="4" t="str">
        <f>"许善虹"</f>
        <v>许善虹</v>
      </c>
      <c r="E13" s="4" t="str">
        <f t="shared" si="0"/>
        <v>女</v>
      </c>
    </row>
    <row r="14" spans="1:5" ht="30" customHeight="1">
      <c r="A14" s="4">
        <v>12</v>
      </c>
      <c r="B14" s="4" t="str">
        <f>"303620210605072443100116"</f>
        <v>303620210605072443100116</v>
      </c>
      <c r="C14" s="4" t="s">
        <v>7</v>
      </c>
      <c r="D14" s="4" t="str">
        <f>"杨奕"</f>
        <v>杨奕</v>
      </c>
      <c r="E14" s="4" t="str">
        <f>"男"</f>
        <v>男</v>
      </c>
    </row>
    <row r="15" spans="1:5" ht="30" customHeight="1">
      <c r="A15" s="4">
        <v>13</v>
      </c>
      <c r="B15" s="4" t="str">
        <f>"30362021060112231362887"</f>
        <v>30362021060112231362887</v>
      </c>
      <c r="C15" s="4" t="s">
        <v>8</v>
      </c>
      <c r="D15" s="4" t="str">
        <f>"梁海昱"</f>
        <v>梁海昱</v>
      </c>
      <c r="E15" s="4" t="str">
        <f>"男"</f>
        <v>男</v>
      </c>
    </row>
    <row r="16" spans="1:5" ht="30" customHeight="1">
      <c r="A16" s="4">
        <v>14</v>
      </c>
      <c r="B16" s="4" t="str">
        <f>"30362021060408283190285"</f>
        <v>30362021060408283190285</v>
      </c>
      <c r="C16" s="4" t="s">
        <v>8</v>
      </c>
      <c r="D16" s="4" t="str">
        <f>"袁江"</f>
        <v>袁江</v>
      </c>
      <c r="E16" s="4" t="str">
        <f>"男"</f>
        <v>男</v>
      </c>
    </row>
    <row r="17" spans="1:5" ht="30" customHeight="1">
      <c r="A17" s="4">
        <v>15</v>
      </c>
      <c r="B17" s="4" t="str">
        <f>"303620210607104852106182"</f>
        <v>303620210607104852106182</v>
      </c>
      <c r="C17" s="4" t="s">
        <v>9</v>
      </c>
      <c r="D17" s="4" t="str">
        <f>"成晓明"</f>
        <v>成晓明</v>
      </c>
      <c r="E17" s="4" t="str">
        <f>"女"</f>
        <v>女</v>
      </c>
    </row>
    <row r="18" spans="1:5" ht="30" customHeight="1">
      <c r="A18" s="4">
        <v>16</v>
      </c>
      <c r="B18" s="4" t="str">
        <f>"30362021060210170772091"</f>
        <v>30362021060210170772091</v>
      </c>
      <c r="C18" s="4" t="s">
        <v>10</v>
      </c>
      <c r="D18" s="4" t="str">
        <f>"邢淑焕"</f>
        <v>邢淑焕</v>
      </c>
      <c r="E18" s="4" t="str">
        <f>"女"</f>
        <v>女</v>
      </c>
    </row>
    <row r="19" spans="1:5" ht="30" customHeight="1">
      <c r="A19" s="4">
        <v>17</v>
      </c>
      <c r="B19" s="4" t="str">
        <f>"303620210606211013104759"</f>
        <v>303620210606211013104759</v>
      </c>
      <c r="C19" s="4" t="s">
        <v>10</v>
      </c>
      <c r="D19" s="4" t="str">
        <f>"卢丹丹"</f>
        <v>卢丹丹</v>
      </c>
      <c r="E19" s="4" t="str">
        <f>"女"</f>
        <v>女</v>
      </c>
    </row>
    <row r="20" spans="1:5" ht="30" customHeight="1">
      <c r="A20" s="4">
        <v>18</v>
      </c>
      <c r="B20" s="4" t="str">
        <f>"30362021060109291461038"</f>
        <v>30362021060109291461038</v>
      </c>
      <c r="C20" s="4" t="s">
        <v>11</v>
      </c>
      <c r="D20" s="4" t="str">
        <f>"羊文公"</f>
        <v>羊文公</v>
      </c>
      <c r="E20" s="4" t="str">
        <f>"男"</f>
        <v>男</v>
      </c>
    </row>
    <row r="21" spans="1:5" ht="30" customHeight="1">
      <c r="A21" s="4">
        <v>19</v>
      </c>
      <c r="B21" s="4" t="str">
        <f>"30362021060219391277015"</f>
        <v>30362021060219391277015</v>
      </c>
      <c r="C21" s="4" t="s">
        <v>12</v>
      </c>
      <c r="D21" s="4" t="str">
        <f>"王育燧"</f>
        <v>王育燧</v>
      </c>
      <c r="E21" s="4" t="str">
        <f>"男"</f>
        <v>男</v>
      </c>
    </row>
    <row r="22" spans="1:5" ht="30" customHeight="1">
      <c r="A22" s="4">
        <v>20</v>
      </c>
      <c r="B22" s="4" t="str">
        <f>"30362021060219402777028"</f>
        <v>30362021060219402777028</v>
      </c>
      <c r="C22" s="4" t="s">
        <v>13</v>
      </c>
      <c r="D22" s="4" t="str">
        <f>"吴颖"</f>
        <v>吴颖</v>
      </c>
      <c r="E22" s="4" t="str">
        <f>"女"</f>
        <v>女</v>
      </c>
    </row>
    <row r="23" spans="1:5" ht="30" customHeight="1">
      <c r="A23" s="4">
        <v>21</v>
      </c>
      <c r="B23" s="4" t="str">
        <f>"303620210606215644104890"</f>
        <v>303620210606215644104890</v>
      </c>
      <c r="C23" s="4" t="s">
        <v>14</v>
      </c>
      <c r="D23" s="4" t="str">
        <f>"陈造荣"</f>
        <v>陈造荣</v>
      </c>
      <c r="E23" s="4" t="str">
        <f>"男"</f>
        <v>男</v>
      </c>
    </row>
    <row r="24" spans="1:5" ht="30" customHeight="1">
      <c r="A24" s="4">
        <v>22</v>
      </c>
      <c r="B24" s="4" t="str">
        <f>"303620210607213152108475"</f>
        <v>303620210607213152108475</v>
      </c>
      <c r="C24" s="4" t="s">
        <v>14</v>
      </c>
      <c r="D24" s="4" t="str">
        <f>"张和平"</f>
        <v>张和平</v>
      </c>
      <c r="E24" s="4" t="str">
        <f>"女"</f>
        <v>女</v>
      </c>
    </row>
    <row r="25" spans="1:5" ht="30" customHeight="1">
      <c r="A25" s="4">
        <v>23</v>
      </c>
      <c r="B25" s="4" t="str">
        <f>"303620210607222021108609"</f>
        <v>303620210607222021108609</v>
      </c>
      <c r="C25" s="4" t="s">
        <v>14</v>
      </c>
      <c r="D25" s="4" t="str">
        <f>"羊宽女"</f>
        <v>羊宽女</v>
      </c>
      <c r="E25" s="4" t="str">
        <f>"女"</f>
        <v>女</v>
      </c>
    </row>
    <row r="26" spans="1:5" ht="30" customHeight="1">
      <c r="A26" s="4">
        <v>24</v>
      </c>
      <c r="B26" s="4" t="str">
        <f>"30362021060217324476122"</f>
        <v>30362021060217324476122</v>
      </c>
      <c r="C26" s="4" t="s">
        <v>15</v>
      </c>
      <c r="D26" s="4" t="str">
        <f>"黄永青"</f>
        <v>黄永青</v>
      </c>
      <c r="E26" s="4" t="str">
        <f>"男"</f>
        <v>男</v>
      </c>
    </row>
    <row r="27" spans="1:5" ht="30" customHeight="1">
      <c r="A27" s="4">
        <v>25</v>
      </c>
      <c r="B27" s="4" t="str">
        <f>"303620210605184512101780"</f>
        <v>303620210605184512101780</v>
      </c>
      <c r="C27" s="4" t="s">
        <v>16</v>
      </c>
      <c r="D27" s="4" t="str">
        <f>"王梅昧"</f>
        <v>王梅昧</v>
      </c>
      <c r="E27" s="4" t="str">
        <f>"女"</f>
        <v>女</v>
      </c>
    </row>
    <row r="28" spans="1:5" ht="30" customHeight="1">
      <c r="A28" s="4">
        <v>26</v>
      </c>
      <c r="B28" s="4" t="str">
        <f>"30362021060111170162312"</f>
        <v>30362021060111170162312</v>
      </c>
      <c r="C28" s="4" t="s">
        <v>17</v>
      </c>
      <c r="D28" s="4" t="str">
        <f>"吴多娇"</f>
        <v>吴多娇</v>
      </c>
      <c r="E28" s="4" t="str">
        <f>"女"</f>
        <v>女</v>
      </c>
    </row>
    <row r="29" spans="1:5" ht="30" customHeight="1">
      <c r="A29" s="4">
        <v>27</v>
      </c>
      <c r="B29" s="4" t="str">
        <f>"30362021060218012376343"</f>
        <v>30362021060218012376343</v>
      </c>
      <c r="C29" s="4" t="s">
        <v>17</v>
      </c>
      <c r="D29" s="4" t="str">
        <f>"符潇琼"</f>
        <v>符潇琼</v>
      </c>
      <c r="E29" s="4" t="str">
        <f>"女"</f>
        <v>女</v>
      </c>
    </row>
    <row r="30" spans="1:5" ht="30" customHeight="1">
      <c r="A30" s="4">
        <v>28</v>
      </c>
      <c r="B30" s="4" t="str">
        <f>"30362021060222415678523"</f>
        <v>30362021060222415678523</v>
      </c>
      <c r="C30" s="4" t="s">
        <v>17</v>
      </c>
      <c r="D30" s="4" t="str">
        <f>"黄诗雅"</f>
        <v>黄诗雅</v>
      </c>
      <c r="E30" s="4" t="str">
        <f>"女"</f>
        <v>女</v>
      </c>
    </row>
    <row r="31" spans="1:5" ht="30" customHeight="1">
      <c r="A31" s="4">
        <v>29</v>
      </c>
      <c r="B31" s="4" t="str">
        <f>"303620210606110925103145"</f>
        <v>303620210606110925103145</v>
      </c>
      <c r="C31" s="4" t="s">
        <v>17</v>
      </c>
      <c r="D31" s="4" t="str">
        <f>"陈保侬"</f>
        <v>陈保侬</v>
      </c>
      <c r="E31" s="4" t="str">
        <f>"女"</f>
        <v>女</v>
      </c>
    </row>
    <row r="32" spans="1:5" ht="30" customHeight="1">
      <c r="A32" s="4">
        <v>30</v>
      </c>
      <c r="B32" s="4" t="str">
        <f>"30362021060109403161163"</f>
        <v>30362021060109403161163</v>
      </c>
      <c r="C32" s="4" t="s">
        <v>18</v>
      </c>
      <c r="D32" s="4" t="str">
        <f>"李凡"</f>
        <v>李凡</v>
      </c>
      <c r="E32" s="4" t="str">
        <f aca="true" t="shared" si="1" ref="E32:E41">"男"</f>
        <v>男</v>
      </c>
    </row>
    <row r="33" spans="1:5" ht="30" customHeight="1">
      <c r="A33" s="4">
        <v>31</v>
      </c>
      <c r="B33" s="4" t="str">
        <f>"30362021060112060662764"</f>
        <v>30362021060112060662764</v>
      </c>
      <c r="C33" s="4" t="s">
        <v>18</v>
      </c>
      <c r="D33" s="4" t="str">
        <f>"李雄清"</f>
        <v>李雄清</v>
      </c>
      <c r="E33" s="4" t="str">
        <f t="shared" si="1"/>
        <v>男</v>
      </c>
    </row>
    <row r="34" spans="1:5" ht="30" customHeight="1">
      <c r="A34" s="4">
        <v>32</v>
      </c>
      <c r="B34" s="4" t="str">
        <f>"30362021060113253463261"</f>
        <v>30362021060113253463261</v>
      </c>
      <c r="C34" s="4" t="s">
        <v>18</v>
      </c>
      <c r="D34" s="4" t="str">
        <f>"符小玲"</f>
        <v>符小玲</v>
      </c>
      <c r="E34" s="4" t="str">
        <f>"女"</f>
        <v>女</v>
      </c>
    </row>
    <row r="35" spans="1:5" ht="30" customHeight="1">
      <c r="A35" s="4">
        <v>33</v>
      </c>
      <c r="B35" s="4" t="str">
        <f>"30362021060114281963734"</f>
        <v>30362021060114281963734</v>
      </c>
      <c r="C35" s="4" t="s">
        <v>18</v>
      </c>
      <c r="D35" s="4" t="str">
        <f>"唐望林"</f>
        <v>唐望林</v>
      </c>
      <c r="E35" s="4" t="str">
        <f t="shared" si="1"/>
        <v>男</v>
      </c>
    </row>
    <row r="36" spans="1:5" ht="30" customHeight="1">
      <c r="A36" s="4">
        <v>34</v>
      </c>
      <c r="B36" s="4" t="str">
        <f>"30362021060115283664503"</f>
        <v>30362021060115283664503</v>
      </c>
      <c r="C36" s="4" t="s">
        <v>18</v>
      </c>
      <c r="D36" s="4" t="str">
        <f>"文逸山"</f>
        <v>文逸山</v>
      </c>
      <c r="E36" s="4" t="str">
        <f t="shared" si="1"/>
        <v>男</v>
      </c>
    </row>
    <row r="37" spans="1:5" ht="30" customHeight="1">
      <c r="A37" s="4">
        <v>35</v>
      </c>
      <c r="B37" s="4" t="str">
        <f>"30362021060118365766629"</f>
        <v>30362021060118365766629</v>
      </c>
      <c r="C37" s="4" t="s">
        <v>18</v>
      </c>
      <c r="D37" s="4" t="str">
        <f>"钟教壮"</f>
        <v>钟教壮</v>
      </c>
      <c r="E37" s="4" t="str">
        <f t="shared" si="1"/>
        <v>男</v>
      </c>
    </row>
    <row r="38" spans="1:5" ht="30" customHeight="1">
      <c r="A38" s="4">
        <v>36</v>
      </c>
      <c r="B38" s="4" t="str">
        <f>"30362021060118544166765"</f>
        <v>30362021060118544166765</v>
      </c>
      <c r="C38" s="4" t="s">
        <v>18</v>
      </c>
      <c r="D38" s="4" t="str">
        <f>"郑德福"</f>
        <v>郑德福</v>
      </c>
      <c r="E38" s="4" t="str">
        <f t="shared" si="1"/>
        <v>男</v>
      </c>
    </row>
    <row r="39" spans="1:5" ht="30" customHeight="1">
      <c r="A39" s="4">
        <v>37</v>
      </c>
      <c r="B39" s="4" t="str">
        <f>"30362021060119110866890"</f>
        <v>30362021060119110866890</v>
      </c>
      <c r="C39" s="4" t="s">
        <v>18</v>
      </c>
      <c r="D39" s="4" t="str">
        <f>"曾德升"</f>
        <v>曾德升</v>
      </c>
      <c r="E39" s="4" t="str">
        <f t="shared" si="1"/>
        <v>男</v>
      </c>
    </row>
    <row r="40" spans="1:5" ht="30" customHeight="1">
      <c r="A40" s="4">
        <v>38</v>
      </c>
      <c r="B40" s="4" t="str">
        <f>"30362021060301193479097"</f>
        <v>30362021060301193479097</v>
      </c>
      <c r="C40" s="4" t="s">
        <v>18</v>
      </c>
      <c r="D40" s="4" t="str">
        <f>"陈延德"</f>
        <v>陈延德</v>
      </c>
      <c r="E40" s="4" t="str">
        <f t="shared" si="1"/>
        <v>男</v>
      </c>
    </row>
    <row r="41" spans="1:5" ht="30" customHeight="1">
      <c r="A41" s="4">
        <v>39</v>
      </c>
      <c r="B41" s="4" t="str">
        <f>"30362021060315535084795"</f>
        <v>30362021060315535084795</v>
      </c>
      <c r="C41" s="4" t="s">
        <v>18</v>
      </c>
      <c r="D41" s="4" t="str">
        <f>"梁才涌"</f>
        <v>梁才涌</v>
      </c>
      <c r="E41" s="4" t="str">
        <f t="shared" si="1"/>
        <v>男</v>
      </c>
    </row>
    <row r="42" spans="1:5" ht="30" customHeight="1">
      <c r="A42" s="4">
        <v>40</v>
      </c>
      <c r="B42" s="4" t="str">
        <f>"30362021060410312991717"</f>
        <v>30362021060410312991717</v>
      </c>
      <c r="C42" s="4" t="s">
        <v>18</v>
      </c>
      <c r="D42" s="4" t="str">
        <f>"邱小雪"</f>
        <v>邱小雪</v>
      </c>
      <c r="E42" s="4" t="str">
        <f>"女"</f>
        <v>女</v>
      </c>
    </row>
    <row r="43" spans="1:5" ht="30" customHeight="1">
      <c r="A43" s="4">
        <v>41</v>
      </c>
      <c r="B43" s="4" t="str">
        <f>"30362021060419001798484"</f>
        <v>30362021060419001798484</v>
      </c>
      <c r="C43" s="4" t="s">
        <v>18</v>
      </c>
      <c r="D43" s="4" t="str">
        <f>"吴清文"</f>
        <v>吴清文</v>
      </c>
      <c r="E43" s="4" t="str">
        <f aca="true" t="shared" si="2" ref="E43:E48">"男"</f>
        <v>男</v>
      </c>
    </row>
    <row r="44" spans="1:5" ht="30" customHeight="1">
      <c r="A44" s="4">
        <v>42</v>
      </c>
      <c r="B44" s="4" t="str">
        <f>"30362021060419083299135"</f>
        <v>30362021060419083299135</v>
      </c>
      <c r="C44" s="4" t="s">
        <v>18</v>
      </c>
      <c r="D44" s="4" t="str">
        <f>"李培源"</f>
        <v>李培源</v>
      </c>
      <c r="E44" s="4" t="str">
        <f t="shared" si="2"/>
        <v>男</v>
      </c>
    </row>
    <row r="45" spans="1:5" ht="30" customHeight="1">
      <c r="A45" s="4">
        <v>43</v>
      </c>
      <c r="B45" s="4" t="str">
        <f>"303620210605123952100805"</f>
        <v>303620210605123952100805</v>
      </c>
      <c r="C45" s="4" t="s">
        <v>18</v>
      </c>
      <c r="D45" s="4" t="str">
        <f>"刘萍"</f>
        <v>刘萍</v>
      </c>
      <c r="E45" s="4" t="str">
        <f>"女"</f>
        <v>女</v>
      </c>
    </row>
    <row r="46" spans="1:5" ht="30" customHeight="1">
      <c r="A46" s="4">
        <v>44</v>
      </c>
      <c r="B46" s="4" t="str">
        <f>"303620210605211214102145"</f>
        <v>303620210605211214102145</v>
      </c>
      <c r="C46" s="4" t="s">
        <v>18</v>
      </c>
      <c r="D46" s="4" t="str">
        <f>"许振彬"</f>
        <v>许振彬</v>
      </c>
      <c r="E46" s="4" t="str">
        <f t="shared" si="2"/>
        <v>男</v>
      </c>
    </row>
    <row r="47" spans="1:5" ht="30" customHeight="1">
      <c r="A47" s="4">
        <v>45</v>
      </c>
      <c r="B47" s="4" t="str">
        <f>"303620210606104936103083"</f>
        <v>303620210606104936103083</v>
      </c>
      <c r="C47" s="4" t="s">
        <v>18</v>
      </c>
      <c r="D47" s="4" t="str">
        <f>"张子华"</f>
        <v>张子华</v>
      </c>
      <c r="E47" s="4" t="str">
        <f t="shared" si="2"/>
        <v>男</v>
      </c>
    </row>
    <row r="48" spans="1:5" ht="30" customHeight="1">
      <c r="A48" s="4">
        <v>46</v>
      </c>
      <c r="B48" s="4" t="str">
        <f>"303620210606131449103514"</f>
        <v>303620210606131449103514</v>
      </c>
      <c r="C48" s="4" t="s">
        <v>18</v>
      </c>
      <c r="D48" s="4" t="str">
        <f>"吴权泽"</f>
        <v>吴权泽</v>
      </c>
      <c r="E48" s="4" t="str">
        <f t="shared" si="2"/>
        <v>男</v>
      </c>
    </row>
    <row r="49" spans="1:5" ht="30" customHeight="1">
      <c r="A49" s="4">
        <v>47</v>
      </c>
      <c r="B49" s="4" t="str">
        <f>"303620210606220638104919"</f>
        <v>303620210606220638104919</v>
      </c>
      <c r="C49" s="4" t="s">
        <v>18</v>
      </c>
      <c r="D49" s="4" t="str">
        <f>"陈璐璐"</f>
        <v>陈璐璐</v>
      </c>
      <c r="E49" s="4" t="str">
        <f aca="true" t="shared" si="3" ref="E49:E54">"女"</f>
        <v>女</v>
      </c>
    </row>
    <row r="50" spans="1:5" ht="30" customHeight="1">
      <c r="A50" s="4">
        <v>48</v>
      </c>
      <c r="B50" s="4" t="str">
        <f>"303620210607002306105252"</f>
        <v>303620210607002306105252</v>
      </c>
      <c r="C50" s="4" t="s">
        <v>18</v>
      </c>
      <c r="D50" s="4" t="str">
        <f>"符大琦"</f>
        <v>符大琦</v>
      </c>
      <c r="E50" s="4" t="str">
        <f aca="true" t="shared" si="4" ref="E50:E55">"男"</f>
        <v>男</v>
      </c>
    </row>
    <row r="51" spans="1:5" ht="30" customHeight="1">
      <c r="A51" s="4">
        <v>49</v>
      </c>
      <c r="B51" s="4" t="str">
        <f>"303620210607131033106733"</f>
        <v>303620210607131033106733</v>
      </c>
      <c r="C51" s="4" t="s">
        <v>18</v>
      </c>
      <c r="D51" s="4" t="str">
        <f>"谢世伟"</f>
        <v>谢世伟</v>
      </c>
      <c r="E51" s="4" t="str">
        <f t="shared" si="4"/>
        <v>男</v>
      </c>
    </row>
    <row r="52" spans="1:5" ht="30" customHeight="1">
      <c r="A52" s="4">
        <v>50</v>
      </c>
      <c r="B52" s="4" t="str">
        <f>"303620210607162545107262"</f>
        <v>303620210607162545107262</v>
      </c>
      <c r="C52" s="4" t="s">
        <v>18</v>
      </c>
      <c r="D52" s="4" t="str">
        <f>"王洁莹"</f>
        <v>王洁莹</v>
      </c>
      <c r="E52" s="4" t="str">
        <f t="shared" si="3"/>
        <v>女</v>
      </c>
    </row>
    <row r="53" spans="1:5" ht="30" customHeight="1">
      <c r="A53" s="4">
        <v>51</v>
      </c>
      <c r="B53" s="4" t="str">
        <f>"303620210607181150107617"</f>
        <v>303620210607181150107617</v>
      </c>
      <c r="C53" s="4" t="s">
        <v>18</v>
      </c>
      <c r="D53" s="4" t="str">
        <f>"薛琼英"</f>
        <v>薛琼英</v>
      </c>
      <c r="E53" s="4" t="str">
        <f t="shared" si="3"/>
        <v>女</v>
      </c>
    </row>
    <row r="54" spans="1:5" ht="30" customHeight="1">
      <c r="A54" s="4">
        <v>52</v>
      </c>
      <c r="B54" s="4" t="str">
        <f>"303620210607181914107652"</f>
        <v>303620210607181914107652</v>
      </c>
      <c r="C54" s="4" t="s">
        <v>18</v>
      </c>
      <c r="D54" s="4" t="str">
        <f>"王静"</f>
        <v>王静</v>
      </c>
      <c r="E54" s="4" t="str">
        <f t="shared" si="3"/>
        <v>女</v>
      </c>
    </row>
    <row r="55" spans="1:5" ht="30" customHeight="1">
      <c r="A55" s="4">
        <v>53</v>
      </c>
      <c r="B55" s="4" t="str">
        <f>"303620210607205107108341"</f>
        <v>303620210607205107108341</v>
      </c>
      <c r="C55" s="4" t="s">
        <v>18</v>
      </c>
      <c r="D55" s="4" t="str">
        <f>"李红"</f>
        <v>李红</v>
      </c>
      <c r="E55" s="4" t="str">
        <f t="shared" si="4"/>
        <v>男</v>
      </c>
    </row>
    <row r="56" spans="1:5" ht="30" customHeight="1">
      <c r="A56" s="4">
        <v>54</v>
      </c>
      <c r="B56" s="4" t="str">
        <f>"303620210607215913108552"</f>
        <v>303620210607215913108552</v>
      </c>
      <c r="C56" s="4" t="s">
        <v>18</v>
      </c>
      <c r="D56" s="4" t="str">
        <f>"王燕妹"</f>
        <v>王燕妹</v>
      </c>
      <c r="E56" s="4" t="str">
        <f>"女"</f>
        <v>女</v>
      </c>
    </row>
    <row r="57" spans="1:5" ht="30" customHeight="1">
      <c r="A57" s="4">
        <v>55</v>
      </c>
      <c r="B57" s="4" t="str">
        <f>"30362021060109242660978"</f>
        <v>30362021060109242660978</v>
      </c>
      <c r="C57" s="4" t="s">
        <v>19</v>
      </c>
      <c r="D57" s="4" t="str">
        <f>"林青雅"</f>
        <v>林青雅</v>
      </c>
      <c r="E57" s="4" t="str">
        <f>"女"</f>
        <v>女</v>
      </c>
    </row>
    <row r="58" spans="1:5" ht="30" customHeight="1">
      <c r="A58" s="4">
        <v>56</v>
      </c>
      <c r="B58" s="4" t="str">
        <f>"30362021060110022861418"</f>
        <v>30362021060110022861418</v>
      </c>
      <c r="C58" s="4" t="s">
        <v>19</v>
      </c>
      <c r="D58" s="4" t="str">
        <f>"韦圣均"</f>
        <v>韦圣均</v>
      </c>
      <c r="E58" s="4" t="str">
        <f>"男"</f>
        <v>男</v>
      </c>
    </row>
    <row r="59" spans="1:5" ht="30" customHeight="1">
      <c r="A59" s="4">
        <v>57</v>
      </c>
      <c r="B59" s="4" t="str">
        <f>"30362021060114395963874"</f>
        <v>30362021060114395963874</v>
      </c>
      <c r="C59" s="4" t="s">
        <v>19</v>
      </c>
      <c r="D59" s="4" t="str">
        <f>"邱妹沙"</f>
        <v>邱妹沙</v>
      </c>
      <c r="E59" s="4" t="str">
        <f>"女"</f>
        <v>女</v>
      </c>
    </row>
    <row r="60" spans="1:5" ht="30" customHeight="1">
      <c r="A60" s="4">
        <v>58</v>
      </c>
      <c r="B60" s="4" t="str">
        <f>"30362021060115324064553"</f>
        <v>30362021060115324064553</v>
      </c>
      <c r="C60" s="4" t="s">
        <v>19</v>
      </c>
      <c r="D60" s="4" t="str">
        <f>"唐阳光"</f>
        <v>唐阳光</v>
      </c>
      <c r="E60" s="4" t="str">
        <f>"男"</f>
        <v>男</v>
      </c>
    </row>
    <row r="61" spans="1:5" ht="30" customHeight="1">
      <c r="A61" s="4">
        <v>59</v>
      </c>
      <c r="B61" s="4" t="str">
        <f>"30362021060116423065460"</f>
        <v>30362021060116423065460</v>
      </c>
      <c r="C61" s="4" t="s">
        <v>19</v>
      </c>
      <c r="D61" s="4" t="str">
        <f>"赵振喆"</f>
        <v>赵振喆</v>
      </c>
      <c r="E61" s="4" t="str">
        <f>"男"</f>
        <v>男</v>
      </c>
    </row>
    <row r="62" spans="1:5" ht="30" customHeight="1">
      <c r="A62" s="4">
        <v>60</v>
      </c>
      <c r="B62" s="4" t="str">
        <f>"30362021060117095065809"</f>
        <v>30362021060117095065809</v>
      </c>
      <c r="C62" s="4" t="s">
        <v>19</v>
      </c>
      <c r="D62" s="4" t="str">
        <f>"赵红梅"</f>
        <v>赵红梅</v>
      </c>
      <c r="E62" s="4" t="str">
        <f>"女"</f>
        <v>女</v>
      </c>
    </row>
    <row r="63" spans="1:5" ht="30" customHeight="1">
      <c r="A63" s="4">
        <v>61</v>
      </c>
      <c r="B63" s="4" t="str">
        <f>"30362021060117364066111"</f>
        <v>30362021060117364066111</v>
      </c>
      <c r="C63" s="4" t="s">
        <v>19</v>
      </c>
      <c r="D63" s="4" t="str">
        <f>"陈垂郁"</f>
        <v>陈垂郁</v>
      </c>
      <c r="E63" s="4" t="str">
        <f aca="true" t="shared" si="5" ref="E63:E68">"男"</f>
        <v>男</v>
      </c>
    </row>
    <row r="64" spans="1:5" ht="30" customHeight="1">
      <c r="A64" s="4">
        <v>62</v>
      </c>
      <c r="B64" s="4" t="str">
        <f>"30362021060119022266832"</f>
        <v>30362021060119022266832</v>
      </c>
      <c r="C64" s="4" t="s">
        <v>19</v>
      </c>
      <c r="D64" s="4" t="str">
        <f>"王娟"</f>
        <v>王娟</v>
      </c>
      <c r="E64" s="4" t="str">
        <f>"女"</f>
        <v>女</v>
      </c>
    </row>
    <row r="65" spans="1:5" ht="30" customHeight="1">
      <c r="A65" s="4">
        <v>63</v>
      </c>
      <c r="B65" s="4" t="str">
        <f>"30362021060119052766856"</f>
        <v>30362021060119052766856</v>
      </c>
      <c r="C65" s="4" t="s">
        <v>19</v>
      </c>
      <c r="D65" s="4" t="str">
        <f>"何镜"</f>
        <v>何镜</v>
      </c>
      <c r="E65" s="4" t="str">
        <f>"女"</f>
        <v>女</v>
      </c>
    </row>
    <row r="66" spans="1:5" ht="30" customHeight="1">
      <c r="A66" s="4">
        <v>64</v>
      </c>
      <c r="B66" s="4" t="str">
        <f>"30362021060119292767017"</f>
        <v>30362021060119292767017</v>
      </c>
      <c r="C66" s="4" t="s">
        <v>19</v>
      </c>
      <c r="D66" s="4" t="str">
        <f>"郑祖杰"</f>
        <v>郑祖杰</v>
      </c>
      <c r="E66" s="4" t="str">
        <f t="shared" si="5"/>
        <v>男</v>
      </c>
    </row>
    <row r="67" spans="1:5" ht="30" customHeight="1">
      <c r="A67" s="4">
        <v>65</v>
      </c>
      <c r="B67" s="4" t="str">
        <f>"30362021060208510071030"</f>
        <v>30362021060208510071030</v>
      </c>
      <c r="C67" s="4" t="s">
        <v>19</v>
      </c>
      <c r="D67" s="4" t="str">
        <f>"吴启发"</f>
        <v>吴启发</v>
      </c>
      <c r="E67" s="4" t="str">
        <f t="shared" si="5"/>
        <v>男</v>
      </c>
    </row>
    <row r="68" spans="1:5" ht="30" customHeight="1">
      <c r="A68" s="4">
        <v>66</v>
      </c>
      <c r="B68" s="4" t="str">
        <f>"30362021060211072772751"</f>
        <v>30362021060211072772751</v>
      </c>
      <c r="C68" s="4" t="s">
        <v>19</v>
      </c>
      <c r="D68" s="4" t="str">
        <f>"李大位"</f>
        <v>李大位</v>
      </c>
      <c r="E68" s="4" t="str">
        <f t="shared" si="5"/>
        <v>男</v>
      </c>
    </row>
    <row r="69" spans="1:5" ht="30" customHeight="1">
      <c r="A69" s="4">
        <v>67</v>
      </c>
      <c r="B69" s="4" t="str">
        <f>"30362021060217492276248"</f>
        <v>30362021060217492276248</v>
      </c>
      <c r="C69" s="4" t="s">
        <v>19</v>
      </c>
      <c r="D69" s="4" t="str">
        <f>"吴海梅"</f>
        <v>吴海梅</v>
      </c>
      <c r="E69" s="4" t="str">
        <f aca="true" t="shared" si="6" ref="E69:E74">"女"</f>
        <v>女</v>
      </c>
    </row>
    <row r="70" spans="1:5" ht="30" customHeight="1">
      <c r="A70" s="4">
        <v>68</v>
      </c>
      <c r="B70" s="4" t="str">
        <f>"30362021060219281976927"</f>
        <v>30362021060219281976927</v>
      </c>
      <c r="C70" s="4" t="s">
        <v>19</v>
      </c>
      <c r="D70" s="4" t="str">
        <f>"温奇宝"</f>
        <v>温奇宝</v>
      </c>
      <c r="E70" s="4" t="str">
        <f aca="true" t="shared" si="7" ref="E70:E75">"男"</f>
        <v>男</v>
      </c>
    </row>
    <row r="71" spans="1:5" ht="30" customHeight="1">
      <c r="A71" s="4">
        <v>69</v>
      </c>
      <c r="B71" s="4" t="str">
        <f>"30362021060221431578052"</f>
        <v>30362021060221431578052</v>
      </c>
      <c r="C71" s="4" t="s">
        <v>19</v>
      </c>
      <c r="D71" s="4" t="str">
        <f>"符长方"</f>
        <v>符长方</v>
      </c>
      <c r="E71" s="4" t="str">
        <f t="shared" si="6"/>
        <v>女</v>
      </c>
    </row>
    <row r="72" spans="1:5" ht="30" customHeight="1">
      <c r="A72" s="4">
        <v>70</v>
      </c>
      <c r="B72" s="4" t="str">
        <f>"30362021060317412586026"</f>
        <v>30362021060317412586026</v>
      </c>
      <c r="C72" s="4" t="s">
        <v>19</v>
      </c>
      <c r="D72" s="4" t="str">
        <f>"邢琼养"</f>
        <v>邢琼养</v>
      </c>
      <c r="E72" s="4" t="str">
        <f t="shared" si="7"/>
        <v>男</v>
      </c>
    </row>
    <row r="73" spans="1:5" ht="30" customHeight="1">
      <c r="A73" s="4">
        <v>71</v>
      </c>
      <c r="B73" s="4" t="str">
        <f>"30362021060419470299259"</f>
        <v>30362021060419470299259</v>
      </c>
      <c r="C73" s="4" t="s">
        <v>19</v>
      </c>
      <c r="D73" s="4" t="str">
        <f>"张秀满"</f>
        <v>张秀满</v>
      </c>
      <c r="E73" s="4" t="str">
        <f t="shared" si="6"/>
        <v>女</v>
      </c>
    </row>
    <row r="74" spans="1:5" ht="30" customHeight="1">
      <c r="A74" s="4">
        <v>72</v>
      </c>
      <c r="B74" s="4" t="str">
        <f>"303620210605185845101807"</f>
        <v>303620210605185845101807</v>
      </c>
      <c r="C74" s="4" t="s">
        <v>19</v>
      </c>
      <c r="D74" s="4" t="str">
        <f>"石少咪"</f>
        <v>石少咪</v>
      </c>
      <c r="E74" s="4" t="str">
        <f t="shared" si="6"/>
        <v>女</v>
      </c>
    </row>
    <row r="75" spans="1:5" ht="30" customHeight="1">
      <c r="A75" s="4">
        <v>73</v>
      </c>
      <c r="B75" s="4" t="str">
        <f>"303620210605190238101815"</f>
        <v>303620210605190238101815</v>
      </c>
      <c r="C75" s="4" t="s">
        <v>19</v>
      </c>
      <c r="D75" s="4" t="str">
        <f>"黄壮斌"</f>
        <v>黄壮斌</v>
      </c>
      <c r="E75" s="4" t="str">
        <f t="shared" si="7"/>
        <v>男</v>
      </c>
    </row>
    <row r="76" spans="1:5" ht="30" customHeight="1">
      <c r="A76" s="4">
        <v>74</v>
      </c>
      <c r="B76" s="4" t="str">
        <f>"303620210606122602103385"</f>
        <v>303620210606122602103385</v>
      </c>
      <c r="C76" s="4" t="s">
        <v>19</v>
      </c>
      <c r="D76" s="4" t="str">
        <f>"麦玉"</f>
        <v>麦玉</v>
      </c>
      <c r="E76" s="4" t="str">
        <f aca="true" t="shared" si="8" ref="E76:E82">"女"</f>
        <v>女</v>
      </c>
    </row>
    <row r="77" spans="1:5" ht="30" customHeight="1">
      <c r="A77" s="4">
        <v>75</v>
      </c>
      <c r="B77" s="4" t="str">
        <f>"303620210606145017103772"</f>
        <v>303620210606145017103772</v>
      </c>
      <c r="C77" s="4" t="s">
        <v>19</v>
      </c>
      <c r="D77" s="4" t="str">
        <f>"高方珠"</f>
        <v>高方珠</v>
      </c>
      <c r="E77" s="4" t="str">
        <f t="shared" si="8"/>
        <v>女</v>
      </c>
    </row>
    <row r="78" spans="1:5" ht="30" customHeight="1">
      <c r="A78" s="4">
        <v>76</v>
      </c>
      <c r="B78" s="4" t="str">
        <f>"303620210606161504104021"</f>
        <v>303620210606161504104021</v>
      </c>
      <c r="C78" s="4" t="s">
        <v>19</v>
      </c>
      <c r="D78" s="4" t="str">
        <f>"陈丛林"</f>
        <v>陈丛林</v>
      </c>
      <c r="E78" s="4" t="str">
        <f>"男"</f>
        <v>男</v>
      </c>
    </row>
    <row r="79" spans="1:5" ht="30" customHeight="1">
      <c r="A79" s="4">
        <v>77</v>
      </c>
      <c r="B79" s="4" t="str">
        <f>"303620210606221548104958"</f>
        <v>303620210606221548104958</v>
      </c>
      <c r="C79" s="4" t="s">
        <v>19</v>
      </c>
      <c r="D79" s="4" t="str">
        <f>"符含汐"</f>
        <v>符含汐</v>
      </c>
      <c r="E79" s="4" t="str">
        <f t="shared" si="8"/>
        <v>女</v>
      </c>
    </row>
    <row r="80" spans="1:5" ht="30" customHeight="1">
      <c r="A80" s="4">
        <v>78</v>
      </c>
      <c r="B80" s="4" t="str">
        <f>"303620210607160753107211"</f>
        <v>303620210607160753107211</v>
      </c>
      <c r="C80" s="4" t="s">
        <v>19</v>
      </c>
      <c r="D80" s="4" t="str">
        <f>"李精妃"</f>
        <v>李精妃</v>
      </c>
      <c r="E80" s="4" t="str">
        <f t="shared" si="8"/>
        <v>女</v>
      </c>
    </row>
    <row r="81" spans="1:5" ht="30" customHeight="1">
      <c r="A81" s="4">
        <v>79</v>
      </c>
      <c r="B81" s="4" t="str">
        <f>"303620210607165427107359"</f>
        <v>303620210607165427107359</v>
      </c>
      <c r="C81" s="4" t="s">
        <v>19</v>
      </c>
      <c r="D81" s="4" t="str">
        <f>"肖美新"</f>
        <v>肖美新</v>
      </c>
      <c r="E81" s="4" t="str">
        <f t="shared" si="8"/>
        <v>女</v>
      </c>
    </row>
    <row r="82" spans="1:5" ht="30" customHeight="1">
      <c r="A82" s="4">
        <v>80</v>
      </c>
      <c r="B82" s="4" t="str">
        <f>"303620210607180000107575"</f>
        <v>303620210607180000107575</v>
      </c>
      <c r="C82" s="4" t="s">
        <v>19</v>
      </c>
      <c r="D82" s="4" t="str">
        <f>"陈海霞"</f>
        <v>陈海霞</v>
      </c>
      <c r="E82" s="4" t="str">
        <f t="shared" si="8"/>
        <v>女</v>
      </c>
    </row>
    <row r="83" spans="1:5" ht="30" customHeight="1">
      <c r="A83" s="4">
        <v>81</v>
      </c>
      <c r="B83" s="4" t="str">
        <f>"30362021060117414666154"</f>
        <v>30362021060117414666154</v>
      </c>
      <c r="C83" s="4" t="s">
        <v>20</v>
      </c>
      <c r="D83" s="4" t="str">
        <f>"宋国振"</f>
        <v>宋国振</v>
      </c>
      <c r="E83" s="4" t="str">
        <f>"男"</f>
        <v>男</v>
      </c>
    </row>
    <row r="84" spans="1:5" ht="30" customHeight="1">
      <c r="A84" s="4">
        <v>82</v>
      </c>
      <c r="B84" s="4" t="str">
        <f>"30362021060119194366952"</f>
        <v>30362021060119194366952</v>
      </c>
      <c r="C84" s="4" t="s">
        <v>20</v>
      </c>
      <c r="D84" s="4" t="str">
        <f>"符小琼"</f>
        <v>符小琼</v>
      </c>
      <c r="E84" s="4" t="str">
        <f>"女"</f>
        <v>女</v>
      </c>
    </row>
    <row r="85" spans="1:5" ht="30" customHeight="1">
      <c r="A85" s="4">
        <v>83</v>
      </c>
      <c r="B85" s="4" t="str">
        <f>"30362021060121024968438"</f>
        <v>30362021060121024968438</v>
      </c>
      <c r="C85" s="4" t="s">
        <v>20</v>
      </c>
      <c r="D85" s="4" t="str">
        <f>"蓝永富"</f>
        <v>蓝永富</v>
      </c>
      <c r="E85" s="4" t="str">
        <f>"男"</f>
        <v>男</v>
      </c>
    </row>
    <row r="86" spans="1:5" ht="30" customHeight="1">
      <c r="A86" s="4">
        <v>84</v>
      </c>
      <c r="B86" s="4" t="str">
        <f>"30362021060214081074193"</f>
        <v>30362021060214081074193</v>
      </c>
      <c r="C86" s="4" t="s">
        <v>20</v>
      </c>
      <c r="D86" s="4" t="str">
        <f>"许振恒"</f>
        <v>许振恒</v>
      </c>
      <c r="E86" s="4" t="str">
        <f>"男"</f>
        <v>男</v>
      </c>
    </row>
    <row r="87" spans="1:5" ht="30" customHeight="1">
      <c r="A87" s="4">
        <v>85</v>
      </c>
      <c r="B87" s="4" t="str">
        <f>"30362021060217335076132"</f>
        <v>30362021060217335076132</v>
      </c>
      <c r="C87" s="4" t="s">
        <v>20</v>
      </c>
      <c r="D87" s="4" t="str">
        <f>"吴娟妮"</f>
        <v>吴娟妮</v>
      </c>
      <c r="E87" s="4" t="str">
        <f aca="true" t="shared" si="9" ref="E87:E93">"女"</f>
        <v>女</v>
      </c>
    </row>
    <row r="88" spans="1:5" ht="30" customHeight="1">
      <c r="A88" s="4">
        <v>86</v>
      </c>
      <c r="B88" s="4" t="str">
        <f>"30362021060219085576803"</f>
        <v>30362021060219085576803</v>
      </c>
      <c r="C88" s="4" t="s">
        <v>20</v>
      </c>
      <c r="D88" s="4" t="str">
        <f>"陈荣萍"</f>
        <v>陈荣萍</v>
      </c>
      <c r="E88" s="4" t="str">
        <f>"男"</f>
        <v>男</v>
      </c>
    </row>
    <row r="89" spans="1:5" ht="30" customHeight="1">
      <c r="A89" s="4">
        <v>87</v>
      </c>
      <c r="B89" s="4" t="str">
        <f>"30362021060222200778341"</f>
        <v>30362021060222200778341</v>
      </c>
      <c r="C89" s="4" t="s">
        <v>20</v>
      </c>
      <c r="D89" s="4" t="str">
        <f>"黄奕冠"</f>
        <v>黄奕冠</v>
      </c>
      <c r="E89" s="4" t="str">
        <f>"男"</f>
        <v>男</v>
      </c>
    </row>
    <row r="90" spans="1:5" ht="30" customHeight="1">
      <c r="A90" s="4">
        <v>88</v>
      </c>
      <c r="B90" s="4" t="str">
        <f>"30362021060322420089068"</f>
        <v>30362021060322420089068</v>
      </c>
      <c r="C90" s="4" t="s">
        <v>20</v>
      </c>
      <c r="D90" s="4" t="str">
        <f>"陈燕欣"</f>
        <v>陈燕欣</v>
      </c>
      <c r="E90" s="4" t="str">
        <f t="shared" si="9"/>
        <v>女</v>
      </c>
    </row>
    <row r="91" spans="1:5" ht="30" customHeight="1">
      <c r="A91" s="4">
        <v>89</v>
      </c>
      <c r="B91" s="4" t="str">
        <f>"303620210605102359100421"</f>
        <v>303620210605102359100421</v>
      </c>
      <c r="C91" s="4" t="s">
        <v>20</v>
      </c>
      <c r="D91" s="4" t="str">
        <f>"朱玉梅"</f>
        <v>朱玉梅</v>
      </c>
      <c r="E91" s="4" t="str">
        <f t="shared" si="9"/>
        <v>女</v>
      </c>
    </row>
    <row r="92" spans="1:5" ht="30" customHeight="1">
      <c r="A92" s="4">
        <v>90</v>
      </c>
      <c r="B92" s="4" t="str">
        <f>"303620210605181127101699"</f>
        <v>303620210605181127101699</v>
      </c>
      <c r="C92" s="4" t="s">
        <v>20</v>
      </c>
      <c r="D92" s="4" t="str">
        <f>"林婷"</f>
        <v>林婷</v>
      </c>
      <c r="E92" s="4" t="str">
        <f t="shared" si="9"/>
        <v>女</v>
      </c>
    </row>
    <row r="93" spans="1:5" ht="30" customHeight="1">
      <c r="A93" s="4">
        <v>91</v>
      </c>
      <c r="B93" s="4" t="str">
        <f>"303620210606225924105076"</f>
        <v>303620210606225924105076</v>
      </c>
      <c r="C93" s="4" t="s">
        <v>20</v>
      </c>
      <c r="D93" s="4" t="str">
        <f>"刘佩思"</f>
        <v>刘佩思</v>
      </c>
      <c r="E93" s="4" t="str">
        <f t="shared" si="9"/>
        <v>女</v>
      </c>
    </row>
    <row r="94" spans="1:5" ht="30" customHeight="1">
      <c r="A94" s="4">
        <v>92</v>
      </c>
      <c r="B94" s="4" t="str">
        <f>"303620210607072448105369"</f>
        <v>303620210607072448105369</v>
      </c>
      <c r="C94" s="4" t="s">
        <v>20</v>
      </c>
      <c r="D94" s="4" t="str">
        <f>"李经总"</f>
        <v>李经总</v>
      </c>
      <c r="E94" s="4" t="str">
        <f>"男"</f>
        <v>男</v>
      </c>
    </row>
    <row r="95" spans="1:5" ht="30" customHeight="1">
      <c r="A95" s="4">
        <v>93</v>
      </c>
      <c r="B95" s="4" t="str">
        <f>"30362021060109083060800"</f>
        <v>30362021060109083060800</v>
      </c>
      <c r="C95" s="4" t="s">
        <v>21</v>
      </c>
      <c r="D95" s="4" t="str">
        <f>"邢增波"</f>
        <v>邢增波</v>
      </c>
      <c r="E95" s="4" t="str">
        <f>"男"</f>
        <v>男</v>
      </c>
    </row>
    <row r="96" spans="1:5" ht="30" customHeight="1">
      <c r="A96" s="4">
        <v>94</v>
      </c>
      <c r="B96" s="4" t="str">
        <f>"30362021060110171961598"</f>
        <v>30362021060110171961598</v>
      </c>
      <c r="C96" s="4" t="s">
        <v>21</v>
      </c>
      <c r="D96" s="4" t="str">
        <f>"蒙霖"</f>
        <v>蒙霖</v>
      </c>
      <c r="E96" s="4" t="str">
        <f>"男"</f>
        <v>男</v>
      </c>
    </row>
    <row r="97" spans="1:5" ht="30" customHeight="1">
      <c r="A97" s="4">
        <v>95</v>
      </c>
      <c r="B97" s="4" t="str">
        <f>"30362021060115061664205"</f>
        <v>30362021060115061664205</v>
      </c>
      <c r="C97" s="4" t="s">
        <v>21</v>
      </c>
      <c r="D97" s="4" t="str">
        <f>"李章美"</f>
        <v>李章美</v>
      </c>
      <c r="E97" s="4" t="str">
        <f aca="true" t="shared" si="10" ref="E97:E102">"女"</f>
        <v>女</v>
      </c>
    </row>
    <row r="98" spans="1:5" ht="30" customHeight="1">
      <c r="A98" s="4">
        <v>96</v>
      </c>
      <c r="B98" s="4" t="str">
        <f>"30362021060222151578298"</f>
        <v>30362021060222151578298</v>
      </c>
      <c r="C98" s="4" t="s">
        <v>21</v>
      </c>
      <c r="D98" s="4" t="str">
        <f>"李周咸"</f>
        <v>李周咸</v>
      </c>
      <c r="E98" s="4" t="str">
        <f>"男"</f>
        <v>男</v>
      </c>
    </row>
    <row r="99" spans="1:5" ht="30" customHeight="1">
      <c r="A99" s="4">
        <v>97</v>
      </c>
      <c r="B99" s="4" t="str">
        <f>"30362021060321213688153"</f>
        <v>30362021060321213688153</v>
      </c>
      <c r="C99" s="4" t="s">
        <v>21</v>
      </c>
      <c r="D99" s="4" t="str">
        <f>"黄小敏"</f>
        <v>黄小敏</v>
      </c>
      <c r="E99" s="4" t="str">
        <f t="shared" si="10"/>
        <v>女</v>
      </c>
    </row>
    <row r="100" spans="1:5" ht="30" customHeight="1">
      <c r="A100" s="4">
        <v>98</v>
      </c>
      <c r="B100" s="4" t="str">
        <f>"30362021060412100093443"</f>
        <v>30362021060412100093443</v>
      </c>
      <c r="C100" s="4" t="s">
        <v>21</v>
      </c>
      <c r="D100" s="4" t="str">
        <f>"赵秀香"</f>
        <v>赵秀香</v>
      </c>
      <c r="E100" s="4" t="str">
        <f t="shared" si="10"/>
        <v>女</v>
      </c>
    </row>
    <row r="101" spans="1:5" ht="30" customHeight="1">
      <c r="A101" s="4">
        <v>99</v>
      </c>
      <c r="B101" s="4" t="str">
        <f>"30362021060414020294607"</f>
        <v>30362021060414020294607</v>
      </c>
      <c r="C101" s="4" t="s">
        <v>21</v>
      </c>
      <c r="D101" s="4" t="str">
        <f>"云微"</f>
        <v>云微</v>
      </c>
      <c r="E101" s="4" t="str">
        <f t="shared" si="10"/>
        <v>女</v>
      </c>
    </row>
    <row r="102" spans="1:5" ht="30" customHeight="1">
      <c r="A102" s="4">
        <v>100</v>
      </c>
      <c r="B102" s="4" t="str">
        <f>"30362021060417155497727"</f>
        <v>30362021060417155497727</v>
      </c>
      <c r="C102" s="4" t="s">
        <v>21</v>
      </c>
      <c r="D102" s="4" t="str">
        <f>"陈曼"</f>
        <v>陈曼</v>
      </c>
      <c r="E102" s="4" t="str">
        <f t="shared" si="10"/>
        <v>女</v>
      </c>
    </row>
    <row r="103" spans="1:5" ht="30" customHeight="1">
      <c r="A103" s="4">
        <v>101</v>
      </c>
      <c r="B103" s="4" t="str">
        <f>"30362021060418082798316"</f>
        <v>30362021060418082798316</v>
      </c>
      <c r="C103" s="4" t="s">
        <v>21</v>
      </c>
      <c r="D103" s="4" t="str">
        <f>"林鲁阁"</f>
        <v>林鲁阁</v>
      </c>
      <c r="E103" s="4" t="str">
        <f>"男"</f>
        <v>男</v>
      </c>
    </row>
    <row r="104" spans="1:5" ht="30" customHeight="1">
      <c r="A104" s="4">
        <v>102</v>
      </c>
      <c r="B104" s="4" t="str">
        <f>"30362021060419502799269"</f>
        <v>30362021060419502799269</v>
      </c>
      <c r="C104" s="4" t="s">
        <v>21</v>
      </c>
      <c r="D104" s="4" t="str">
        <f>"何小宁"</f>
        <v>何小宁</v>
      </c>
      <c r="E104" s="4" t="str">
        <f>"女"</f>
        <v>女</v>
      </c>
    </row>
    <row r="105" spans="1:5" ht="30" customHeight="1">
      <c r="A105" s="4">
        <v>103</v>
      </c>
      <c r="B105" s="4" t="str">
        <f>"30362021060420414699433"</f>
        <v>30362021060420414699433</v>
      </c>
      <c r="C105" s="4" t="s">
        <v>21</v>
      </c>
      <c r="D105" s="4" t="str">
        <f>"俞欢"</f>
        <v>俞欢</v>
      </c>
      <c r="E105" s="4" t="str">
        <f>"女"</f>
        <v>女</v>
      </c>
    </row>
    <row r="106" spans="1:5" ht="30" customHeight="1">
      <c r="A106" s="4">
        <v>104</v>
      </c>
      <c r="B106" s="4" t="str">
        <f>"303620210606094805102893"</f>
        <v>303620210606094805102893</v>
      </c>
      <c r="C106" s="4" t="s">
        <v>21</v>
      </c>
      <c r="D106" s="4" t="str">
        <f>"周巧南"</f>
        <v>周巧南</v>
      </c>
      <c r="E106" s="4" t="str">
        <f>"女"</f>
        <v>女</v>
      </c>
    </row>
    <row r="107" spans="1:5" ht="30" customHeight="1">
      <c r="A107" s="4">
        <v>105</v>
      </c>
      <c r="B107" s="4" t="str">
        <f>"303620210606173139104303"</f>
        <v>303620210606173139104303</v>
      </c>
      <c r="C107" s="4" t="s">
        <v>21</v>
      </c>
      <c r="D107" s="4" t="str">
        <f>"王秋兰"</f>
        <v>王秋兰</v>
      </c>
      <c r="E107" s="4" t="str">
        <f>"女"</f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Administrator</cp:lastModifiedBy>
  <dcterms:created xsi:type="dcterms:W3CDTF">2021-06-17T09:16:46Z</dcterms:created>
  <dcterms:modified xsi:type="dcterms:W3CDTF">2021-06-17T10:01:32Z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24F79E9F72954D6AA0BBDB99981B2294</vt:lpwstr>
  </property>
  <property fmtid="{D5CDD505-2E9C-101B-9397-08002B2CF9AE}" pid="3" name="KSOProductBuildVer">
    <vt:lpwstr>2052-9.1.0.4940</vt:lpwstr>
  </property>
</Properties>
</file>